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wei\Desktop\"/>
    </mc:Choice>
  </mc:AlternateContent>
  <bookViews>
    <workbookView xWindow="360" yWindow="90" windowWidth="15315" windowHeight="6975"/>
  </bookViews>
  <sheets>
    <sheet name="Stats for 2017" sheetId="2" r:id="rId1"/>
  </sheets>
  <definedNames>
    <definedName name="_xlnm._FilterDatabase" localSheetId="0" hidden="1">'Stats for 2017'!$A$29:$F$160</definedName>
  </definedNames>
  <calcPr calcId="162913"/>
</workbook>
</file>

<file path=xl/calcChain.xml><?xml version="1.0" encoding="utf-8"?>
<calcChain xmlns="http://schemas.openxmlformats.org/spreadsheetml/2006/main">
  <c r="C6" i="2" l="1"/>
  <c r="C7" i="2"/>
  <c r="C8" i="2"/>
  <c r="C23" i="2"/>
  <c r="C25" i="2"/>
  <c r="C26" i="2"/>
  <c r="C24" i="2"/>
  <c r="C22" i="2"/>
  <c r="C18" i="2"/>
  <c r="C19" i="2"/>
  <c r="C17" i="2"/>
  <c r="C16" i="2"/>
  <c r="C15" i="2"/>
  <c r="C14" i="2"/>
  <c r="C13" i="2"/>
  <c r="C12" i="2"/>
  <c r="C11" i="2"/>
  <c r="C3" i="2"/>
</calcChain>
</file>

<file path=xl/comments1.xml><?xml version="1.0" encoding="utf-8"?>
<comments xmlns="http://schemas.openxmlformats.org/spreadsheetml/2006/main">
  <authors>
    <author>MWiggins</author>
  </authors>
  <commentList>
    <comment ref="D52" authorId="0" shapeId="0">
      <text>
        <r>
          <rPr>
            <b/>
            <sz val="9"/>
            <color indexed="81"/>
            <rFont val="Tahoma"/>
            <family val="2"/>
          </rPr>
          <t>MWiggins:</t>
        </r>
        <r>
          <rPr>
            <sz val="9"/>
            <color indexed="81"/>
            <rFont val="Tahoma"/>
            <family val="2"/>
          </rPr>
          <t xml:space="preserve">
original recall 26,138 plus the expansion of 37,114 gives a total of 63,252 pounds recalled</t>
        </r>
      </text>
    </comment>
    <comment ref="D69" authorId="0" shapeId="0">
      <text>
        <r>
          <rPr>
            <b/>
            <sz val="9"/>
            <color indexed="81"/>
            <rFont val="Tahoma"/>
            <family val="2"/>
          </rPr>
          <t>MWiggins:</t>
        </r>
        <r>
          <rPr>
            <sz val="9"/>
            <color indexed="81"/>
            <rFont val="Tahoma"/>
            <family val="2"/>
          </rPr>
          <t xml:space="preserve">
undetermined amount</t>
        </r>
      </text>
    </comment>
    <comment ref="D102" authorId="0" shapeId="0">
      <text>
        <r>
          <rPr>
            <b/>
            <sz val="9"/>
            <color indexed="81"/>
            <rFont val="Tahoma"/>
            <family val="2"/>
          </rPr>
          <t>MWiggins:</t>
        </r>
        <r>
          <rPr>
            <sz val="9"/>
            <color indexed="81"/>
            <rFont val="Tahoma"/>
            <family val="2"/>
          </rPr>
          <t xml:space="preserve">
840 pounds of products was originally recalled on 6/16/17. The expansion includes an additional 350 pounds of swai fillets, for a total of 1,190 pounds recalled in the original recall and expansion. </t>
        </r>
      </text>
    </comment>
    <comment ref="D103" authorId="0" shapeId="0">
      <text>
        <r>
          <rPr>
            <b/>
            <sz val="9"/>
            <color indexed="81"/>
            <rFont val="Tahoma"/>
            <family val="2"/>
          </rPr>
          <t>MWiggins:</t>
        </r>
        <r>
          <rPr>
            <sz val="9"/>
            <color indexed="81"/>
            <rFont val="Tahoma"/>
            <family val="2"/>
          </rPr>
          <t xml:space="preserve">
454 pounds recalled in the original recall plus the expansion of an additional 530 pounds of pork products. A total of 984 pounds recalled in the original recall and expansion. </t>
        </r>
      </text>
    </comment>
    <comment ref="D130" authorId="0" shapeId="0">
      <text>
        <r>
          <rPr>
            <b/>
            <sz val="9"/>
            <color indexed="81"/>
            <rFont val="Tahoma"/>
            <family val="2"/>
          </rPr>
          <t>MWiggins:</t>
        </r>
        <r>
          <rPr>
            <sz val="9"/>
            <color indexed="81"/>
            <rFont val="Tahoma"/>
            <family val="2"/>
          </rPr>
          <t xml:space="preserve">
On September 27, 2017, recall 101-2017 expanded to include approximately 9,850 pounds of pork and beef products, for a total of 63,823 pounds recalled in the original recall (53,973) and expansion. </t>
        </r>
      </text>
    </comment>
    <comment ref="D132" authorId="0" shapeId="0">
      <text>
        <r>
          <rPr>
            <b/>
            <sz val="9"/>
            <color indexed="81"/>
            <rFont val="Tahoma"/>
            <family val="2"/>
          </rPr>
          <t>MWiggins:</t>
        </r>
        <r>
          <rPr>
            <sz val="9"/>
            <color indexed="81"/>
            <rFont val="Tahoma"/>
            <family val="2"/>
          </rPr>
          <t xml:space="preserve">
undetermined amount
</t>
        </r>
      </text>
    </comment>
  </commentList>
</comments>
</file>

<file path=xl/sharedStrings.xml><?xml version="1.0" encoding="utf-8"?>
<sst xmlns="http://schemas.openxmlformats.org/spreadsheetml/2006/main" count="558" uniqueCount="294">
  <si>
    <t>Number of Recalls</t>
  </si>
  <si>
    <t>Number of pounds recalled</t>
  </si>
  <si>
    <t>Comment</t>
  </si>
  <si>
    <t>Total</t>
  </si>
  <si>
    <t>Class I</t>
  </si>
  <si>
    <t>Class II</t>
  </si>
  <si>
    <t>Class III</t>
  </si>
  <si>
    <t>STEC</t>
  </si>
  <si>
    <t>STEC includes recalls due to Shiga toxin-producing E. coli (STEC). STEC organisms include E. coli O157:H7, E. coli O26, E. coli O45, E. coli O103, E. coli O111, E. coli O121, and E. coli O145.</t>
  </si>
  <si>
    <t>Listeria monocytogenes</t>
  </si>
  <si>
    <t>Salmonella</t>
  </si>
  <si>
    <t>Undeclared Allergen</t>
  </si>
  <si>
    <t>Extraneous Material</t>
  </si>
  <si>
    <t>Processing Defect</t>
  </si>
  <si>
    <t>Undeclared Substance</t>
  </si>
  <si>
    <t>Other</t>
  </si>
  <si>
    <t>Other" includes producing without inspection, failure to present for import inspection, and labeling issues, among others. </t>
  </si>
  <si>
    <t>Beef</t>
  </si>
  <si>
    <t>Mixed</t>
  </si>
  <si>
    <t>Pork</t>
  </si>
  <si>
    <t>Poultry</t>
  </si>
  <si>
    <t>Poultry includes egg products</t>
  </si>
  <si>
    <t>Siluriformes fish (catfish)</t>
  </si>
  <si>
    <t>Recall Number</t>
  </si>
  <si>
    <t>Open Date</t>
  </si>
  <si>
    <t>Class</t>
  </si>
  <si>
    <t>Pounds Recalled</t>
  </si>
  <si>
    <t>Product</t>
  </si>
  <si>
    <t>Problem Type</t>
  </si>
  <si>
    <t>Ground Beef</t>
  </si>
  <si>
    <t>E. coli</t>
  </si>
  <si>
    <t>Beef Jerky</t>
  </si>
  <si>
    <t>Residue</t>
  </si>
  <si>
    <t>Pork Sausages</t>
  </si>
  <si>
    <t>001-2017</t>
  </si>
  <si>
    <t>002-2017</t>
  </si>
  <si>
    <t>Chicken Breast Tenders</t>
  </si>
  <si>
    <t>003-2017</t>
  </si>
  <si>
    <t>Lemon Pepper Chicken Entrees</t>
  </si>
  <si>
    <t>004-2017</t>
  </si>
  <si>
    <t>Chicken Soup</t>
  </si>
  <si>
    <t>005-2017</t>
  </si>
  <si>
    <t>006-2017</t>
  </si>
  <si>
    <t>Fully Cooked Turkey without Giblets</t>
  </si>
  <si>
    <t>007-2017</t>
  </si>
  <si>
    <t>Chicken salad</t>
  </si>
  <si>
    <t>008-2017</t>
  </si>
  <si>
    <t xml:space="preserve">sweet chili chicken </t>
  </si>
  <si>
    <t>009-2017</t>
  </si>
  <si>
    <t>Ready to Eat Chicken products</t>
  </si>
  <si>
    <t>010-2017</t>
  </si>
  <si>
    <t>011-2017</t>
  </si>
  <si>
    <t>Chili Flavored Soups w/chkn or beef</t>
  </si>
  <si>
    <t>012-2017</t>
  </si>
  <si>
    <t>013-2017</t>
  </si>
  <si>
    <t>014-2017</t>
  </si>
  <si>
    <t>Mortadella</t>
  </si>
  <si>
    <t>015-2017</t>
  </si>
  <si>
    <t>Chicken Salad Products</t>
  </si>
  <si>
    <t>016-2017</t>
  </si>
  <si>
    <t>RTE Meat and Poultry Products</t>
  </si>
  <si>
    <t>017-2017</t>
  </si>
  <si>
    <t>RTE Breaded White Meat Chicken Bite</t>
  </si>
  <si>
    <t>018-2017</t>
  </si>
  <si>
    <t>Seasoned Ground Pork and Beef</t>
  </si>
  <si>
    <t>019-2017</t>
  </si>
  <si>
    <t>020-2017</t>
  </si>
  <si>
    <t>Veal products</t>
  </si>
  <si>
    <t>021-2017</t>
  </si>
  <si>
    <t>Shaved Steak</t>
  </si>
  <si>
    <t>022-2017</t>
  </si>
  <si>
    <t>023-2017</t>
  </si>
  <si>
    <t>Ready to eat beef products</t>
  </si>
  <si>
    <t>024-2017</t>
  </si>
  <si>
    <t>Salami and Soppressata</t>
  </si>
  <si>
    <t>025-2017</t>
  </si>
  <si>
    <t>Marketside  16 supreme pizzas"</t>
  </si>
  <si>
    <t>026-2017</t>
  </si>
  <si>
    <t>Breakfast Burrito</t>
  </si>
  <si>
    <t>027-2017</t>
  </si>
  <si>
    <t>Boneless Beef</t>
  </si>
  <si>
    <t>028-2017</t>
  </si>
  <si>
    <t>Pork Dumpling products</t>
  </si>
  <si>
    <t>029-2017</t>
  </si>
  <si>
    <t>030-2017</t>
  </si>
  <si>
    <t>RTE breaded chicken products</t>
  </si>
  <si>
    <t>031-2017</t>
  </si>
  <si>
    <t>RTE Beef products</t>
  </si>
  <si>
    <t>032-2017</t>
  </si>
  <si>
    <t>033-2017</t>
  </si>
  <si>
    <t>Chicken Salad</t>
  </si>
  <si>
    <t>034-2017</t>
  </si>
  <si>
    <t>Baby Greens w/Turkey &amp; Mango salad</t>
  </si>
  <si>
    <t>035-2017</t>
  </si>
  <si>
    <t>Chicken w/ Cheese and Bean Burrito</t>
  </si>
  <si>
    <t>036-2017</t>
  </si>
  <si>
    <t>Chicken Soups</t>
  </si>
  <si>
    <t>037-2017</t>
  </si>
  <si>
    <t>RTE Chicken Breasts</t>
  </si>
  <si>
    <t>038-2017</t>
  </si>
  <si>
    <t>RTE smoked and poultry sausages</t>
  </si>
  <si>
    <t>039-2017</t>
  </si>
  <si>
    <t>RTE Hams</t>
  </si>
  <si>
    <t>040-2017</t>
  </si>
  <si>
    <t>041-2017</t>
  </si>
  <si>
    <t>Chicken breast patties</t>
  </si>
  <si>
    <t>042-2017</t>
  </si>
  <si>
    <t>RTE Ham and Cheese Quiche products</t>
  </si>
  <si>
    <t>043-2017</t>
  </si>
  <si>
    <t>Beef Chili Colorado products</t>
  </si>
  <si>
    <t>044-2017</t>
  </si>
  <si>
    <t>045-2017</t>
  </si>
  <si>
    <t>Harvestland Fully Cooked Organic It</t>
  </si>
  <si>
    <t>046-2017</t>
  </si>
  <si>
    <t xml:space="preserve">Beef patties </t>
  </si>
  <si>
    <t>047-2017</t>
  </si>
  <si>
    <t>048-2017</t>
  </si>
  <si>
    <t xml:space="preserve">Raw young whole chicken </t>
  </si>
  <si>
    <t>049-2017</t>
  </si>
  <si>
    <t>Frozen entree products</t>
  </si>
  <si>
    <t>050-2017</t>
  </si>
  <si>
    <t>051-2017</t>
  </si>
  <si>
    <t>Beef Bone and Spicy Pork Bone Broth</t>
  </si>
  <si>
    <t>052-2017</t>
  </si>
  <si>
    <t>Beef Franks</t>
  </si>
  <si>
    <t>053-2017</t>
  </si>
  <si>
    <t>054-2017</t>
  </si>
  <si>
    <t>055-2017</t>
  </si>
  <si>
    <t>Waffles an Turkey Sausage</t>
  </si>
  <si>
    <t>056-2017</t>
  </si>
  <si>
    <t>Beef Broth Products</t>
  </si>
  <si>
    <t>057-2017</t>
  </si>
  <si>
    <t>058-2017</t>
  </si>
  <si>
    <t xml:space="preserve">Gia Russa Double Stuffed Pepperoni </t>
  </si>
  <si>
    <t>059-2017</t>
  </si>
  <si>
    <t>Ground Beef and Beef Primals</t>
  </si>
  <si>
    <t>060-2017</t>
  </si>
  <si>
    <t>Raw Breaded Chicken Products</t>
  </si>
  <si>
    <t>061-2017</t>
  </si>
  <si>
    <t>062-2017</t>
  </si>
  <si>
    <t>Chicken Salad products</t>
  </si>
  <si>
    <t>063-2017</t>
  </si>
  <si>
    <t xml:space="preserve">Ready-to-Eat (RTE) breaded chicken </t>
  </si>
  <si>
    <t>064-2017</t>
  </si>
  <si>
    <t>065-2017</t>
  </si>
  <si>
    <t>RTE pasta and meatballs</t>
  </si>
  <si>
    <t>066-2017</t>
  </si>
  <si>
    <t>067-2017</t>
  </si>
  <si>
    <t>068-2017</t>
  </si>
  <si>
    <t>069-2017</t>
  </si>
  <si>
    <t>RTE chicken salad</t>
  </si>
  <si>
    <t>070-2017</t>
  </si>
  <si>
    <t>Freeze Dried Beef product</t>
  </si>
  <si>
    <t>071-2017</t>
  </si>
  <si>
    <t>Beef Ravioli products</t>
  </si>
  <si>
    <t>072-2017</t>
  </si>
  <si>
    <t>RTE beef and poultry products</t>
  </si>
  <si>
    <t>073-2017</t>
  </si>
  <si>
    <t xml:space="preserve"> Breaded Swai (Siluriformes)</t>
  </si>
  <si>
    <t>074-2017</t>
  </si>
  <si>
    <t>075-2017</t>
  </si>
  <si>
    <t>beef, pork, and duck fat and lard</t>
  </si>
  <si>
    <t>076-2017</t>
  </si>
  <si>
    <t>Sam's Choice brand Asian Style Beef</t>
  </si>
  <si>
    <t>077-2017</t>
  </si>
  <si>
    <t>Breaded RTE chicken nuggest</t>
  </si>
  <si>
    <t>078-2017</t>
  </si>
  <si>
    <t>RTE chicken bites</t>
  </si>
  <si>
    <t>079-2017</t>
  </si>
  <si>
    <t>Frozen Swai Fillets (Siluriformes)</t>
  </si>
  <si>
    <t>080-2017</t>
  </si>
  <si>
    <t>Buffalo Style Chicken Salad</t>
  </si>
  <si>
    <t>081-2017</t>
  </si>
  <si>
    <t>Chicken Base and Beef Base Paste</t>
  </si>
  <si>
    <t>082-2017</t>
  </si>
  <si>
    <t>083-2017</t>
  </si>
  <si>
    <t>Pork Kolbassi</t>
  </si>
  <si>
    <t>084-2017</t>
  </si>
  <si>
    <t>Stromboli products</t>
  </si>
  <si>
    <t>085-2017</t>
  </si>
  <si>
    <t xml:space="preserve">PEPPERONI PIZZA </t>
  </si>
  <si>
    <t>086-2017</t>
  </si>
  <si>
    <t>087-2017</t>
  </si>
  <si>
    <t>NRTE chicken entrees</t>
  </si>
  <si>
    <t>088-2017</t>
  </si>
  <si>
    <t>RTE ham products</t>
  </si>
  <si>
    <t>089-2017</t>
  </si>
  <si>
    <t>090-2017</t>
  </si>
  <si>
    <t>Morrison Aussie Pies Steak and Mush</t>
  </si>
  <si>
    <t>091-2017</t>
  </si>
  <si>
    <t>Beef patties</t>
  </si>
  <si>
    <t>092-2017</t>
  </si>
  <si>
    <t>093-2017</t>
  </si>
  <si>
    <t>Chicken Caesar Salads</t>
  </si>
  <si>
    <t>094-2017</t>
  </si>
  <si>
    <t>Pork Sausage Patties</t>
  </si>
  <si>
    <t>095-2017</t>
  </si>
  <si>
    <t>096-2017</t>
  </si>
  <si>
    <t>097-2017</t>
  </si>
  <si>
    <t>098-2017</t>
  </si>
  <si>
    <t>099-2017</t>
  </si>
  <si>
    <t>RTE Chicken Sausage Product</t>
  </si>
  <si>
    <t>100-2017</t>
  </si>
  <si>
    <t>Italian Style Meatballs</t>
  </si>
  <si>
    <t>101-2017</t>
  </si>
  <si>
    <t>NRTE Pork Sausage Products</t>
  </si>
  <si>
    <t>102-2017</t>
  </si>
  <si>
    <t>NRTE smoked meat products</t>
  </si>
  <si>
    <t>103-2017</t>
  </si>
  <si>
    <t>Smoked Turkey Drumsticks</t>
  </si>
  <si>
    <t>104-2017</t>
  </si>
  <si>
    <t>Ground Turkey Products</t>
  </si>
  <si>
    <t>105-2017</t>
  </si>
  <si>
    <t>106-2017</t>
  </si>
  <si>
    <t>107-2017</t>
  </si>
  <si>
    <t>RTE beef products</t>
  </si>
  <si>
    <t>108-2017</t>
  </si>
  <si>
    <t>109-2017</t>
  </si>
  <si>
    <t>Shredded Beef</t>
  </si>
  <si>
    <t>110-2017</t>
  </si>
  <si>
    <t xml:space="preserve">Genoa Salami and Capocollo </t>
  </si>
  <si>
    <t>111-2017</t>
  </si>
  <si>
    <t>Chicken and Pork products</t>
  </si>
  <si>
    <t>112-2017</t>
  </si>
  <si>
    <t>RTE bagged soups</t>
  </si>
  <si>
    <t>113-2017</t>
  </si>
  <si>
    <t>Marinated scallops wrapped in bacon</t>
  </si>
  <si>
    <t>114-2017</t>
  </si>
  <si>
    <t>115-2017</t>
  </si>
  <si>
    <t>Taylor Farms American Style Pasta S</t>
  </si>
  <si>
    <t>116-2017</t>
  </si>
  <si>
    <t xml:space="preserve">Meat and Poultry Burrito and Wrap </t>
  </si>
  <si>
    <t>117-2017</t>
  </si>
  <si>
    <t xml:space="preserve">RTE meat and poultry products </t>
  </si>
  <si>
    <t>118-2017</t>
  </si>
  <si>
    <t>Beef and Pork Hot pockets</t>
  </si>
  <si>
    <t>119-2017</t>
  </si>
  <si>
    <t>120-2017</t>
  </si>
  <si>
    <t>RTE meat and poultry products</t>
  </si>
  <si>
    <t>121-2017</t>
  </si>
  <si>
    <t>RTE Chicken with rice</t>
  </si>
  <si>
    <t>122-2017</t>
  </si>
  <si>
    <t>Beef Tongues</t>
  </si>
  <si>
    <t>123-2017</t>
  </si>
  <si>
    <t>124-2017</t>
  </si>
  <si>
    <t>125-2017</t>
  </si>
  <si>
    <t>RTE Chicken and Turkey Salads</t>
  </si>
  <si>
    <t>126-2017</t>
  </si>
  <si>
    <t>127-2017</t>
  </si>
  <si>
    <t>128-2017</t>
  </si>
  <si>
    <t>Genoa Salami</t>
  </si>
  <si>
    <t>129-2017</t>
  </si>
  <si>
    <t>Salami and Prosciutto</t>
  </si>
  <si>
    <t>130-2017</t>
  </si>
  <si>
    <t>Ground beef</t>
  </si>
  <si>
    <t>131-2017</t>
  </si>
  <si>
    <t>Boneless stew meat</t>
  </si>
  <si>
    <t xml:space="preserve">Recalls by Class (N=131) </t>
  </si>
  <si>
    <t>Recall by Species/Product (N=131)</t>
  </si>
  <si>
    <t>Recalls by Reason (N=131)</t>
  </si>
  <si>
    <t>CALENDAR YEAR 2017</t>
  </si>
  <si>
    <t>I</t>
  </si>
  <si>
    <t>II</t>
  </si>
  <si>
    <t>III</t>
  </si>
  <si>
    <t>Raw sausage products</t>
  </si>
  <si>
    <t>Pork spare ribs and rib tips</t>
  </si>
  <si>
    <t>Chicken and pork salad products</t>
  </si>
  <si>
    <t>Chicken sausage products</t>
  </si>
  <si>
    <t xml:space="preserve">Raw pork sausage products </t>
  </si>
  <si>
    <t xml:space="preserve">Beef, venison and ostrich jerky </t>
  </si>
  <si>
    <t>Raw beef, veal, and pork products</t>
  </si>
  <si>
    <t>Turkey, ham and cheese sandwiches</t>
  </si>
  <si>
    <t>Ready to eat burritos</t>
  </si>
  <si>
    <t>Frozen meat and poultry products</t>
  </si>
  <si>
    <t>Breakfast sausage items</t>
  </si>
  <si>
    <t>Raw beef trimmimgs</t>
  </si>
  <si>
    <t xml:space="preserve">Various beef products </t>
  </si>
  <si>
    <t>Raw sausage</t>
  </si>
  <si>
    <t>Ready-to-eat meat and poultry salad</t>
  </si>
  <si>
    <t>Ham</t>
  </si>
  <si>
    <t>Hot dogs</t>
  </si>
  <si>
    <t xml:space="preserve">Raw intact and non-intact beef </t>
  </si>
  <si>
    <t>Poultry entree's</t>
  </si>
  <si>
    <t>Fully cooked chicken skewer product</t>
  </si>
  <si>
    <t>Chicken breakfast sausage produc</t>
  </si>
  <si>
    <t>Skinless frozen pork bellies</t>
  </si>
  <si>
    <t>Frozen beef, pork and chicken produ</t>
  </si>
  <si>
    <t>Raw chicken thigh products</t>
  </si>
  <si>
    <t>Chicken products</t>
  </si>
  <si>
    <t>Raw chicken breast product</t>
  </si>
  <si>
    <t>Chicken and pork products</t>
  </si>
  <si>
    <t xml:space="preserve">Chicken  products </t>
  </si>
  <si>
    <t>Beef meatballs</t>
  </si>
  <si>
    <t>Rafedain Fully Cooked Chicken Patty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</si>
</sst>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mmm\ d\,\ yy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Fill="1"/>
    <xf numFmtId="17" fontId="0" fillId="0" borderId="0" xfId="0" applyNumberFormat="1"/>
    <xf numFmtId="0" fontId="0" fillId="0" borderId="0" xfId="0" applyAlignment="1">
      <alignment horizontal="right" vertical="center"/>
    </xf>
    <xf numFmtId="0" fontId="21" fillId="0" borderId="0" xfId="0" applyFont="1"/>
    <xf numFmtId="0" fontId="20" fillId="0" borderId="0" xfId="0" applyFont="1" applyAlignment="1">
      <alignment horizontal="center"/>
    </xf>
    <xf numFmtId="166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60"/>
  <sheetViews>
    <sheetView tabSelected="1" topLeftCell="A2" zoomScaleNormal="100" workbookViewId="0">
      <selection activeCell="B33" sqref="B33"/>
    </sheetView>
  </sheetViews>
  <sheetFormatPr defaultRowHeight="15" x14ac:dyDescent="0.25"/>
  <cols>
    <col min="1" max="1" width="31.7109375" bestFit="1" customWidth="1"/>
    <col min="2" max="2" width="18.5703125" bestFit="1" customWidth="1"/>
    <col min="3" max="3" width="25.7109375" bestFit="1" customWidth="1"/>
    <col min="4" max="4" width="16.28515625" bestFit="1" customWidth="1"/>
    <col min="5" max="5" width="42.7109375" customWidth="1"/>
    <col min="6" max="6" width="23.140625" bestFit="1" customWidth="1"/>
  </cols>
  <sheetData>
    <row r="1" spans="1:6" x14ac:dyDescent="0.25">
      <c r="A1" s="7" t="s">
        <v>260</v>
      </c>
      <c r="B1" s="7"/>
      <c r="C1" s="7"/>
      <c r="D1" s="7"/>
      <c r="E1" s="7"/>
      <c r="F1" s="7"/>
    </row>
    <row r="2" spans="1:6" x14ac:dyDescent="0.25">
      <c r="B2" t="s">
        <v>0</v>
      </c>
      <c r="C2" t="s">
        <v>1</v>
      </c>
      <c r="E2" t="s">
        <v>2</v>
      </c>
    </row>
    <row r="3" spans="1:6" x14ac:dyDescent="0.25">
      <c r="A3" t="s">
        <v>3</v>
      </c>
      <c r="B3">
        <v>131</v>
      </c>
      <c r="C3" s="1">
        <f>SUM(D30:D160)</f>
        <v>20880574</v>
      </c>
    </row>
    <row r="5" spans="1:6" x14ac:dyDescent="0.25">
      <c r="A5" t="s">
        <v>257</v>
      </c>
    </row>
    <row r="6" spans="1:6" x14ac:dyDescent="0.25">
      <c r="A6" t="s">
        <v>4</v>
      </c>
      <c r="B6">
        <v>100</v>
      </c>
      <c r="C6" s="1">
        <f>SUM(D31+D32+D33+D34+D37+D38+D40+D41+D43+D44+D45+D46+D47+D48+D49+D52+D53+D54+D55+D56+D57+D59+D62+D63+D64+D65+D66+D67+D68+D69+D71+D72+D73+D74+D75+D76+D78+D79+D80+D84+D85+D87+D88+D89+D90+D91+D92+D93+D94+D95+D96+D97+D98+D99+D100+D101+D102+D103+D104+D105+D106+D107+D108+D109+D111+D112+D113+D116+D118+D120+D121+D123+D124+D126+D127+D128+D129+D130+D131+D132+D135+D137+D140+D141+D142+D143+D145+D146+D147+D148+D149+D150+D152+D153+D154+D155+D156+D158+D159+D160)</f>
        <v>18761576</v>
      </c>
    </row>
    <row r="7" spans="1:6" x14ac:dyDescent="0.25">
      <c r="A7" t="s">
        <v>5</v>
      </c>
      <c r="B7">
        <v>22</v>
      </c>
      <c r="C7" s="1">
        <f>SUM(D58+D60+D61+D70+D77+D81+D82+D83+D86+D110+D114+D117+D122+D125+D133+D134+D136+D138+D139+D144+D151+D157)</f>
        <v>1084788</v>
      </c>
    </row>
    <row r="8" spans="1:6" x14ac:dyDescent="0.25">
      <c r="A8" t="s">
        <v>6</v>
      </c>
      <c r="B8">
        <v>9</v>
      </c>
      <c r="C8" s="1">
        <f>SUM(D30+D35+D36+D39+D42+D50+D51+D115+D119)</f>
        <v>1034210</v>
      </c>
    </row>
    <row r="10" spans="1:6" x14ac:dyDescent="0.25">
      <c r="A10" t="s">
        <v>259</v>
      </c>
    </row>
    <row r="11" spans="1:6" ht="75" x14ac:dyDescent="0.25">
      <c r="A11" t="s">
        <v>7</v>
      </c>
      <c r="B11">
        <v>8</v>
      </c>
      <c r="C11" s="1">
        <f>SUM(D49+D56+D69+D73+D88+D118+D135+D137)</f>
        <v>144997</v>
      </c>
      <c r="E11" s="2" t="s">
        <v>8</v>
      </c>
    </row>
    <row r="12" spans="1:6" x14ac:dyDescent="0.25">
      <c r="A12" t="s">
        <v>9</v>
      </c>
      <c r="B12">
        <v>15</v>
      </c>
      <c r="C12" s="1">
        <f>SUM(D41+D44+D45+D54+D68+D76+D78+D79+D84+D95+D123+D124+D143+D145+D150)</f>
        <v>546276</v>
      </c>
    </row>
    <row r="13" spans="1:6" x14ac:dyDescent="0.25">
      <c r="A13" t="s">
        <v>10</v>
      </c>
      <c r="B13">
        <v>1</v>
      </c>
      <c r="C13" s="1">
        <f>SUM(D158)</f>
        <v>1076</v>
      </c>
    </row>
    <row r="14" spans="1:6" x14ac:dyDescent="0.25">
      <c r="A14" t="s">
        <v>11</v>
      </c>
      <c r="B14">
        <v>53</v>
      </c>
      <c r="C14" s="1">
        <f>SUM(D32+D33+D37+D40+D43+D47+D53+D58+D62+D63+D64+D65+D72+D75+D89+D90+D91+D92+D93+D94+D96+D97+D98+D100+D101+D102+D105+D106+D109+D110+D113+D114+D116+D117+D120+D121+D122+D125+D127+D128+D129+D130+D132+D134+D136+D140+D142+D144+D147+D153+D155+D156+D159)</f>
        <v>8761495</v>
      </c>
    </row>
    <row r="15" spans="1:6" x14ac:dyDescent="0.25">
      <c r="A15" t="s">
        <v>12</v>
      </c>
      <c r="B15">
        <v>24</v>
      </c>
      <c r="C15" s="1">
        <f>SUM(D31+D50+D52+D55+D59+D60+D67+D70+D74+D81+D83+D87+D99+D107+D111+D115+D133+D138+D139+D141+D148+D154+D157+D160)</f>
        <v>9043982</v>
      </c>
    </row>
    <row r="16" spans="1:6" x14ac:dyDescent="0.25">
      <c r="A16" t="s">
        <v>13</v>
      </c>
      <c r="B16">
        <v>5</v>
      </c>
      <c r="C16" s="1">
        <f>SUM(D38+D46+D66+D104+D131)</f>
        <v>387357</v>
      </c>
    </row>
    <row r="17" spans="1:6" x14ac:dyDescent="0.25">
      <c r="A17" t="s">
        <v>14</v>
      </c>
      <c r="B17">
        <v>6</v>
      </c>
      <c r="C17" s="1">
        <f>SUM(D30+D35+D39+D42+D51+D119)</f>
        <v>1020654</v>
      </c>
    </row>
    <row r="18" spans="1:6" x14ac:dyDescent="0.25">
      <c r="A18" t="s">
        <v>32</v>
      </c>
      <c r="B18">
        <v>2</v>
      </c>
      <c r="C18" s="1">
        <f>SUM(D61+D77)</f>
        <v>3190</v>
      </c>
    </row>
    <row r="19" spans="1:6" ht="60" x14ac:dyDescent="0.25">
      <c r="A19" t="s">
        <v>15</v>
      </c>
      <c r="B19">
        <v>17</v>
      </c>
      <c r="C19" s="1">
        <f>SUM(D34+D36+D48+D57+D71+D80+D82+D85+D86+D103+D108+D126+D112+D146+D149+D151+D152)</f>
        <v>971547</v>
      </c>
      <c r="E19" s="2" t="s">
        <v>16</v>
      </c>
    </row>
    <row r="21" spans="1:6" x14ac:dyDescent="0.25">
      <c r="A21" t="s">
        <v>258</v>
      </c>
    </row>
    <row r="22" spans="1:6" x14ac:dyDescent="0.25">
      <c r="A22" t="s">
        <v>17</v>
      </c>
      <c r="B22">
        <v>28</v>
      </c>
      <c r="C22" s="1">
        <f>SUM(D48+D49+D50+D52+D56+D60+D69+D72+D75+D81+D85+D88+D90+D99+D100+D105+D115+D118+D119+D120+D135+D136+D137+D138+D151+D155+D159+D160)</f>
        <v>909242</v>
      </c>
    </row>
    <row r="23" spans="1:6" x14ac:dyDescent="0.25">
      <c r="A23" t="s">
        <v>18</v>
      </c>
      <c r="B23">
        <v>35</v>
      </c>
      <c r="C23" s="1">
        <f>SUM(D30+D33+D40+D41+D45+D47+D54+D58+D67+D73+D76+D78+D79+D80+D82+D83+D86+D87+D94+D95+D101+D104+D110+D111+D113+D114+D127+D129+D140+D141+D145+D146+D147+D149+D152)</f>
        <v>9761167</v>
      </c>
    </row>
    <row r="24" spans="1:6" x14ac:dyDescent="0.25">
      <c r="A24" t="s">
        <v>19</v>
      </c>
      <c r="B24">
        <v>20</v>
      </c>
      <c r="C24" s="1">
        <f>SUM(D34+D39+D43+D51+D53+D57+D68+D71+D93+D103+D112+D117+D123+D126+D130+D131+D139+D142+D157+D158)</f>
        <v>502430</v>
      </c>
    </row>
    <row r="25" spans="1:6" x14ac:dyDescent="0.25">
      <c r="A25" t="s">
        <v>20</v>
      </c>
      <c r="B25">
        <v>45</v>
      </c>
      <c r="C25" s="1">
        <f>SUM(D31+D32+D35+D36+D37+D38+D42+D44+D46+D55+D59+D62+D63+D64+D65+D66+D70+D74+D77+D84+D89+D91+D92+D96+D97+D98+D106+D107+D109+D116+D121+D122+D124+D125+D128+D132+D133+D134+D143+D144+D148+D150+D153+D154+D156)</f>
        <v>9620850</v>
      </c>
      <c r="E25" t="s">
        <v>21</v>
      </c>
    </row>
    <row r="26" spans="1:6" x14ac:dyDescent="0.25">
      <c r="A26" t="s">
        <v>22</v>
      </c>
      <c r="B26">
        <v>3</v>
      </c>
      <c r="C26" s="1">
        <f>SUM(D61+D102+D108)</f>
        <v>86885</v>
      </c>
    </row>
    <row r="29" spans="1:6" x14ac:dyDescent="0.25">
      <c r="A29" t="s">
        <v>23</v>
      </c>
      <c r="B29" t="s">
        <v>24</v>
      </c>
      <c r="C29" t="s">
        <v>25</v>
      </c>
      <c r="D29" t="s">
        <v>26</v>
      </c>
      <c r="E29" t="s">
        <v>27</v>
      </c>
      <c r="F29" t="s">
        <v>28</v>
      </c>
    </row>
    <row r="30" spans="1:6" x14ac:dyDescent="0.25">
      <c r="A30" t="s">
        <v>34</v>
      </c>
      <c r="B30" s="8">
        <v>42740</v>
      </c>
      <c r="C30" s="5" t="s">
        <v>263</v>
      </c>
      <c r="D30">
        <v>1288</v>
      </c>
      <c r="E30" t="s">
        <v>264</v>
      </c>
      <c r="F30" t="s">
        <v>14</v>
      </c>
    </row>
    <row r="31" spans="1:6" x14ac:dyDescent="0.25">
      <c r="A31" t="s">
        <v>35</v>
      </c>
      <c r="B31" s="8">
        <v>42744</v>
      </c>
      <c r="C31" s="5" t="s">
        <v>261</v>
      </c>
      <c r="D31">
        <v>2330</v>
      </c>
      <c r="E31" t="s">
        <v>36</v>
      </c>
      <c r="F31" t="s">
        <v>12</v>
      </c>
    </row>
    <row r="32" spans="1:6" x14ac:dyDescent="0.25">
      <c r="A32" t="s">
        <v>37</v>
      </c>
      <c r="B32" s="8">
        <v>42745</v>
      </c>
      <c r="C32" s="5" t="s">
        <v>261</v>
      </c>
      <c r="D32">
        <v>3546</v>
      </c>
      <c r="E32" t="s">
        <v>38</v>
      </c>
      <c r="F32" t="s">
        <v>11</v>
      </c>
    </row>
    <row r="33" spans="1:6" x14ac:dyDescent="0.25">
      <c r="A33" t="s">
        <v>39</v>
      </c>
      <c r="B33" s="8">
        <v>42747</v>
      </c>
      <c r="C33" s="5" t="s">
        <v>261</v>
      </c>
      <c r="D33">
        <v>3096</v>
      </c>
      <c r="E33" t="s">
        <v>40</v>
      </c>
      <c r="F33" t="s">
        <v>11</v>
      </c>
    </row>
    <row r="34" spans="1:6" x14ac:dyDescent="0.25">
      <c r="A34" t="s">
        <v>41</v>
      </c>
      <c r="B34" s="8">
        <v>42749</v>
      </c>
      <c r="C34" s="5" t="s">
        <v>261</v>
      </c>
      <c r="D34">
        <v>1124</v>
      </c>
      <c r="E34" t="s">
        <v>265</v>
      </c>
      <c r="F34" t="s">
        <v>15</v>
      </c>
    </row>
    <row r="35" spans="1:6" x14ac:dyDescent="0.25">
      <c r="A35" t="s">
        <v>42</v>
      </c>
      <c r="B35" s="8">
        <v>42753</v>
      </c>
      <c r="C35" s="5" t="s">
        <v>263</v>
      </c>
      <c r="D35">
        <v>1905</v>
      </c>
      <c r="E35" t="s">
        <v>43</v>
      </c>
      <c r="F35" t="s">
        <v>14</v>
      </c>
    </row>
    <row r="36" spans="1:6" x14ac:dyDescent="0.25">
      <c r="A36" t="s">
        <v>44</v>
      </c>
      <c r="B36" s="8">
        <v>42753</v>
      </c>
      <c r="C36" s="5" t="s">
        <v>263</v>
      </c>
      <c r="D36">
        <v>204</v>
      </c>
      <c r="E36" t="s">
        <v>45</v>
      </c>
      <c r="F36" t="s">
        <v>15</v>
      </c>
    </row>
    <row r="37" spans="1:6" x14ac:dyDescent="0.25">
      <c r="A37" t="s">
        <v>46</v>
      </c>
      <c r="B37" s="8">
        <v>42754</v>
      </c>
      <c r="C37" s="5" t="s">
        <v>261</v>
      </c>
      <c r="D37">
        <v>1080</v>
      </c>
      <c r="E37" t="s">
        <v>47</v>
      </c>
      <c r="F37" t="s">
        <v>11</v>
      </c>
    </row>
    <row r="38" spans="1:6" x14ac:dyDescent="0.25">
      <c r="A38" t="s">
        <v>48</v>
      </c>
      <c r="B38" s="8">
        <v>42755</v>
      </c>
      <c r="C38" s="5" t="s">
        <v>261</v>
      </c>
      <c r="D38">
        <v>6348</v>
      </c>
      <c r="E38" t="s">
        <v>49</v>
      </c>
      <c r="F38" t="s">
        <v>13</v>
      </c>
    </row>
    <row r="39" spans="1:6" x14ac:dyDescent="0.25">
      <c r="A39" t="s">
        <v>50</v>
      </c>
      <c r="B39" s="8">
        <v>42760</v>
      </c>
      <c r="C39" s="5" t="s">
        <v>263</v>
      </c>
      <c r="D39">
        <v>2579</v>
      </c>
      <c r="E39" t="s">
        <v>33</v>
      </c>
      <c r="F39" t="s">
        <v>14</v>
      </c>
    </row>
    <row r="40" spans="1:6" x14ac:dyDescent="0.25">
      <c r="A40" t="s">
        <v>51</v>
      </c>
      <c r="B40" s="8">
        <v>42773</v>
      </c>
      <c r="C40" s="5" t="s">
        <v>261</v>
      </c>
      <c r="D40">
        <v>45</v>
      </c>
      <c r="E40" t="s">
        <v>52</v>
      </c>
      <c r="F40" t="s">
        <v>11</v>
      </c>
    </row>
    <row r="41" spans="1:6" x14ac:dyDescent="0.25">
      <c r="A41" t="s">
        <v>53</v>
      </c>
      <c r="B41" s="8">
        <v>42777</v>
      </c>
      <c r="C41" s="5" t="s">
        <v>261</v>
      </c>
      <c r="D41">
        <v>6630</v>
      </c>
      <c r="E41" t="s">
        <v>266</v>
      </c>
      <c r="F41" s="6" t="s">
        <v>9</v>
      </c>
    </row>
    <row r="42" spans="1:6" x14ac:dyDescent="0.25">
      <c r="A42" t="s">
        <v>54</v>
      </c>
      <c r="B42" s="8">
        <v>42781</v>
      </c>
      <c r="C42" s="5" t="s">
        <v>263</v>
      </c>
      <c r="D42">
        <v>999419</v>
      </c>
      <c r="E42" t="s">
        <v>267</v>
      </c>
      <c r="F42" t="s">
        <v>14</v>
      </c>
    </row>
    <row r="43" spans="1:6" x14ac:dyDescent="0.25">
      <c r="A43" t="s">
        <v>55</v>
      </c>
      <c r="B43" s="8">
        <v>42788</v>
      </c>
      <c r="C43" s="5" t="s">
        <v>261</v>
      </c>
      <c r="D43">
        <v>468</v>
      </c>
      <c r="E43" t="s">
        <v>56</v>
      </c>
      <c r="F43" t="s">
        <v>11</v>
      </c>
    </row>
    <row r="44" spans="1:6" x14ac:dyDescent="0.25">
      <c r="A44" t="s">
        <v>57</v>
      </c>
      <c r="B44" s="8">
        <v>42788</v>
      </c>
      <c r="C44" s="5" t="s">
        <v>261</v>
      </c>
      <c r="D44">
        <v>59225</v>
      </c>
      <c r="E44" t="s">
        <v>58</v>
      </c>
      <c r="F44" s="6" t="s">
        <v>9</v>
      </c>
    </row>
    <row r="45" spans="1:6" x14ac:dyDescent="0.25">
      <c r="A45" t="s">
        <v>59</v>
      </c>
      <c r="B45" s="8">
        <v>42794</v>
      </c>
      <c r="C45" s="5" t="s">
        <v>261</v>
      </c>
      <c r="D45">
        <v>3236</v>
      </c>
      <c r="E45" t="s">
        <v>60</v>
      </c>
      <c r="F45" s="6" t="s">
        <v>9</v>
      </c>
    </row>
    <row r="46" spans="1:6" x14ac:dyDescent="0.25">
      <c r="A46" t="s">
        <v>61</v>
      </c>
      <c r="B46" s="8">
        <v>42794</v>
      </c>
      <c r="C46" s="5" t="s">
        <v>261</v>
      </c>
      <c r="D46">
        <v>12610</v>
      </c>
      <c r="E46" t="s">
        <v>62</v>
      </c>
      <c r="F46" t="s">
        <v>13</v>
      </c>
    </row>
    <row r="47" spans="1:6" x14ac:dyDescent="0.25">
      <c r="A47" t="s">
        <v>63</v>
      </c>
      <c r="B47" s="8">
        <v>42795</v>
      </c>
      <c r="C47" s="5" t="s">
        <v>261</v>
      </c>
      <c r="D47">
        <v>140</v>
      </c>
      <c r="E47" t="s">
        <v>64</v>
      </c>
      <c r="F47" t="s">
        <v>11</v>
      </c>
    </row>
    <row r="48" spans="1:6" x14ac:dyDescent="0.25">
      <c r="A48" t="s">
        <v>65</v>
      </c>
      <c r="B48" s="8">
        <v>42795</v>
      </c>
      <c r="C48" s="5" t="s">
        <v>261</v>
      </c>
      <c r="D48">
        <v>151</v>
      </c>
      <c r="E48" t="s">
        <v>31</v>
      </c>
      <c r="F48" t="s">
        <v>15</v>
      </c>
    </row>
    <row r="49" spans="1:6" x14ac:dyDescent="0.25">
      <c r="A49" t="s">
        <v>66</v>
      </c>
      <c r="B49" s="8">
        <v>42796</v>
      </c>
      <c r="C49" s="5" t="s">
        <v>261</v>
      </c>
      <c r="D49">
        <v>40680</v>
      </c>
      <c r="E49" t="s">
        <v>67</v>
      </c>
      <c r="F49" s="6" t="s">
        <v>30</v>
      </c>
    </row>
    <row r="50" spans="1:6" x14ac:dyDescent="0.25">
      <c r="A50" t="s">
        <v>68</v>
      </c>
      <c r="B50" s="8">
        <v>42800</v>
      </c>
      <c r="C50" s="5" t="s">
        <v>263</v>
      </c>
      <c r="D50">
        <v>8430</v>
      </c>
      <c r="E50" t="s">
        <v>69</v>
      </c>
      <c r="F50" t="s">
        <v>12</v>
      </c>
    </row>
    <row r="51" spans="1:6" x14ac:dyDescent="0.25">
      <c r="A51" t="s">
        <v>70</v>
      </c>
      <c r="B51" s="8">
        <v>42800</v>
      </c>
      <c r="C51" s="5" t="s">
        <v>263</v>
      </c>
      <c r="D51">
        <v>13330</v>
      </c>
      <c r="E51" t="s">
        <v>268</v>
      </c>
      <c r="F51" t="s">
        <v>14</v>
      </c>
    </row>
    <row r="52" spans="1:6" x14ac:dyDescent="0.25">
      <c r="A52" t="s">
        <v>71</v>
      </c>
      <c r="B52" s="8">
        <v>42803</v>
      </c>
      <c r="C52" s="5" t="s">
        <v>261</v>
      </c>
      <c r="D52">
        <v>63252</v>
      </c>
      <c r="E52" t="s">
        <v>72</v>
      </c>
      <c r="F52" t="s">
        <v>12</v>
      </c>
    </row>
    <row r="53" spans="1:6" x14ac:dyDescent="0.25">
      <c r="A53" t="s">
        <v>73</v>
      </c>
      <c r="B53" s="8">
        <v>42803</v>
      </c>
      <c r="C53" s="5" t="s">
        <v>261</v>
      </c>
      <c r="D53">
        <v>5750</v>
      </c>
      <c r="E53" t="s">
        <v>74</v>
      </c>
      <c r="F53" t="s">
        <v>11</v>
      </c>
    </row>
    <row r="54" spans="1:6" x14ac:dyDescent="0.25">
      <c r="A54" t="s">
        <v>75</v>
      </c>
      <c r="B54" s="8">
        <v>42809</v>
      </c>
      <c r="C54" s="5" t="s">
        <v>261</v>
      </c>
      <c r="D54">
        <v>21220</v>
      </c>
      <c r="E54" t="s">
        <v>76</v>
      </c>
      <c r="F54" s="6" t="s">
        <v>9</v>
      </c>
    </row>
    <row r="55" spans="1:6" x14ac:dyDescent="0.25">
      <c r="A55" t="s">
        <v>77</v>
      </c>
      <c r="B55" s="8">
        <v>42810</v>
      </c>
      <c r="C55" s="5" t="s">
        <v>261</v>
      </c>
      <c r="D55">
        <v>8622</v>
      </c>
      <c r="E55" t="s">
        <v>78</v>
      </c>
      <c r="F55" t="s">
        <v>12</v>
      </c>
    </row>
    <row r="56" spans="1:6" x14ac:dyDescent="0.25">
      <c r="A56" t="s">
        <v>79</v>
      </c>
      <c r="B56" s="8">
        <v>42813</v>
      </c>
      <c r="C56" s="5" t="s">
        <v>261</v>
      </c>
      <c r="D56">
        <v>73742</v>
      </c>
      <c r="E56" t="s">
        <v>80</v>
      </c>
      <c r="F56" s="6" t="s">
        <v>30</v>
      </c>
    </row>
    <row r="57" spans="1:6" x14ac:dyDescent="0.25">
      <c r="A57" t="s">
        <v>81</v>
      </c>
      <c r="B57" s="8">
        <v>42815</v>
      </c>
      <c r="C57" s="5" t="s">
        <v>261</v>
      </c>
      <c r="D57">
        <v>178335</v>
      </c>
      <c r="E57" t="s">
        <v>82</v>
      </c>
      <c r="F57" t="s">
        <v>15</v>
      </c>
    </row>
    <row r="58" spans="1:6" x14ac:dyDescent="0.25">
      <c r="A58" t="s">
        <v>83</v>
      </c>
      <c r="B58" s="8">
        <v>42816</v>
      </c>
      <c r="C58" s="5" t="s">
        <v>262</v>
      </c>
      <c r="D58">
        <v>22466</v>
      </c>
      <c r="E58" t="s">
        <v>269</v>
      </c>
      <c r="F58" t="s">
        <v>11</v>
      </c>
    </row>
    <row r="59" spans="1:6" x14ac:dyDescent="0.25">
      <c r="A59" t="s">
        <v>84</v>
      </c>
      <c r="B59" s="8">
        <v>42817</v>
      </c>
      <c r="C59" s="5" t="s">
        <v>261</v>
      </c>
      <c r="D59">
        <v>933272</v>
      </c>
      <c r="E59" t="s">
        <v>85</v>
      </c>
      <c r="F59" t="s">
        <v>12</v>
      </c>
    </row>
    <row r="60" spans="1:6" x14ac:dyDescent="0.25">
      <c r="A60" t="s">
        <v>86</v>
      </c>
      <c r="B60" s="8">
        <v>42818</v>
      </c>
      <c r="C60" s="5" t="s">
        <v>262</v>
      </c>
      <c r="D60">
        <v>35168</v>
      </c>
      <c r="E60" t="s">
        <v>87</v>
      </c>
      <c r="F60" t="s">
        <v>12</v>
      </c>
    </row>
    <row r="61" spans="1:6" x14ac:dyDescent="0.25">
      <c r="A61" t="s">
        <v>88</v>
      </c>
      <c r="B61" s="8">
        <v>42818</v>
      </c>
      <c r="C61" s="5" t="s">
        <v>262</v>
      </c>
      <c r="D61">
        <v>1695</v>
      </c>
      <c r="E61" t="s">
        <v>22</v>
      </c>
      <c r="F61" t="s">
        <v>32</v>
      </c>
    </row>
    <row r="62" spans="1:6" x14ac:dyDescent="0.25">
      <c r="A62" t="s">
        <v>89</v>
      </c>
      <c r="B62" s="8">
        <v>42830</v>
      </c>
      <c r="C62" s="5" t="s">
        <v>261</v>
      </c>
      <c r="D62">
        <v>150</v>
      </c>
      <c r="E62" t="s">
        <v>90</v>
      </c>
      <c r="F62" t="s">
        <v>11</v>
      </c>
    </row>
    <row r="63" spans="1:6" x14ac:dyDescent="0.25">
      <c r="A63" t="s">
        <v>91</v>
      </c>
      <c r="B63" s="8">
        <v>42833</v>
      </c>
      <c r="C63" s="5" t="s">
        <v>261</v>
      </c>
      <c r="D63">
        <v>3434</v>
      </c>
      <c r="E63" t="s">
        <v>92</v>
      </c>
      <c r="F63" t="s">
        <v>11</v>
      </c>
    </row>
    <row r="64" spans="1:6" x14ac:dyDescent="0.25">
      <c r="A64" t="s">
        <v>93</v>
      </c>
      <c r="B64" s="8">
        <v>42845</v>
      </c>
      <c r="C64" s="5" t="s">
        <v>261</v>
      </c>
      <c r="D64">
        <v>30537</v>
      </c>
      <c r="E64" t="s">
        <v>94</v>
      </c>
      <c r="F64" t="s">
        <v>11</v>
      </c>
    </row>
    <row r="65" spans="1:6" x14ac:dyDescent="0.25">
      <c r="A65" t="s">
        <v>95</v>
      </c>
      <c r="B65" s="8">
        <v>42847</v>
      </c>
      <c r="C65" s="5" t="s">
        <v>261</v>
      </c>
      <c r="D65">
        <v>4185</v>
      </c>
      <c r="E65" t="s">
        <v>96</v>
      </c>
      <c r="F65" t="s">
        <v>11</v>
      </c>
    </row>
    <row r="66" spans="1:6" x14ac:dyDescent="0.25">
      <c r="A66" t="s">
        <v>97</v>
      </c>
      <c r="B66" s="8">
        <v>42849</v>
      </c>
      <c r="C66" s="5" t="s">
        <v>261</v>
      </c>
      <c r="D66">
        <v>42147</v>
      </c>
      <c r="E66" t="s">
        <v>98</v>
      </c>
      <c r="F66" t="s">
        <v>13</v>
      </c>
    </row>
    <row r="67" spans="1:6" x14ac:dyDescent="0.25">
      <c r="A67" t="s">
        <v>99</v>
      </c>
      <c r="B67" s="8">
        <v>42849</v>
      </c>
      <c r="C67" s="5" t="s">
        <v>261</v>
      </c>
      <c r="D67">
        <v>139909</v>
      </c>
      <c r="E67" t="s">
        <v>100</v>
      </c>
      <c r="F67" t="s">
        <v>12</v>
      </c>
    </row>
    <row r="68" spans="1:6" x14ac:dyDescent="0.25">
      <c r="A68" t="s">
        <v>101</v>
      </c>
      <c r="B68" s="8">
        <v>42850</v>
      </c>
      <c r="C68" s="5" t="s">
        <v>261</v>
      </c>
      <c r="D68">
        <v>8822</v>
      </c>
      <c r="E68" t="s">
        <v>102</v>
      </c>
      <c r="F68" s="6" t="s">
        <v>9</v>
      </c>
    </row>
    <row r="69" spans="1:6" x14ac:dyDescent="0.25">
      <c r="A69" t="s">
        <v>103</v>
      </c>
      <c r="B69" s="8">
        <v>42852</v>
      </c>
      <c r="C69" s="5" t="s">
        <v>261</v>
      </c>
      <c r="D69">
        <v>0</v>
      </c>
      <c r="E69" t="s">
        <v>29</v>
      </c>
      <c r="F69" s="6" t="s">
        <v>30</v>
      </c>
    </row>
    <row r="70" spans="1:6" x14ac:dyDescent="0.25">
      <c r="A70" t="s">
        <v>104</v>
      </c>
      <c r="B70" s="8">
        <v>42852</v>
      </c>
      <c r="C70" s="5" t="s">
        <v>262</v>
      </c>
      <c r="D70">
        <v>131880</v>
      </c>
      <c r="E70" t="s">
        <v>105</v>
      </c>
      <c r="F70" t="s">
        <v>12</v>
      </c>
    </row>
    <row r="71" spans="1:6" x14ac:dyDescent="0.25">
      <c r="A71" t="s">
        <v>106</v>
      </c>
      <c r="B71" s="8">
        <v>42858</v>
      </c>
      <c r="C71" s="5" t="s">
        <v>261</v>
      </c>
      <c r="D71">
        <v>24768</v>
      </c>
      <c r="E71" t="s">
        <v>107</v>
      </c>
      <c r="F71" t="s">
        <v>15</v>
      </c>
    </row>
    <row r="72" spans="1:6" x14ac:dyDescent="0.25">
      <c r="A72" t="s">
        <v>108</v>
      </c>
      <c r="B72" s="8">
        <v>42858</v>
      </c>
      <c r="C72" s="5" t="s">
        <v>261</v>
      </c>
      <c r="D72">
        <v>8685</v>
      </c>
      <c r="E72" t="s">
        <v>109</v>
      </c>
      <c r="F72" t="s">
        <v>11</v>
      </c>
    </row>
    <row r="73" spans="1:6" x14ac:dyDescent="0.25">
      <c r="A73" t="s">
        <v>110</v>
      </c>
      <c r="B73" s="8">
        <v>42859</v>
      </c>
      <c r="C73" s="5" t="s">
        <v>261</v>
      </c>
      <c r="D73">
        <v>5620</v>
      </c>
      <c r="E73" t="s">
        <v>270</v>
      </c>
      <c r="F73" s="6" t="s">
        <v>30</v>
      </c>
    </row>
    <row r="74" spans="1:6" x14ac:dyDescent="0.25">
      <c r="A74" t="s">
        <v>111</v>
      </c>
      <c r="B74" s="8">
        <v>42861</v>
      </c>
      <c r="C74" s="5" t="s">
        <v>261</v>
      </c>
      <c r="D74">
        <v>2148</v>
      </c>
      <c r="E74" t="s">
        <v>112</v>
      </c>
      <c r="F74" t="s">
        <v>12</v>
      </c>
    </row>
    <row r="75" spans="1:6" x14ac:dyDescent="0.25">
      <c r="A75" t="s">
        <v>113</v>
      </c>
      <c r="B75" s="8">
        <v>42863</v>
      </c>
      <c r="C75" s="5" t="s">
        <v>261</v>
      </c>
      <c r="D75">
        <v>4015</v>
      </c>
      <c r="E75" t="s">
        <v>114</v>
      </c>
      <c r="F75" t="s">
        <v>11</v>
      </c>
    </row>
    <row r="76" spans="1:6" x14ac:dyDescent="0.25">
      <c r="A76" t="s">
        <v>115</v>
      </c>
      <c r="B76" s="8">
        <v>42865</v>
      </c>
      <c r="C76" s="5" t="s">
        <v>261</v>
      </c>
      <c r="D76">
        <v>5946</v>
      </c>
      <c r="E76" t="s">
        <v>271</v>
      </c>
      <c r="F76" s="6" t="s">
        <v>9</v>
      </c>
    </row>
    <row r="77" spans="1:6" x14ac:dyDescent="0.25">
      <c r="A77" t="s">
        <v>116</v>
      </c>
      <c r="B77" s="8">
        <v>42866</v>
      </c>
      <c r="C77" s="5" t="s">
        <v>262</v>
      </c>
      <c r="D77">
        <v>1495</v>
      </c>
      <c r="E77" t="s">
        <v>117</v>
      </c>
      <c r="F77" t="s">
        <v>32</v>
      </c>
    </row>
    <row r="78" spans="1:6" x14ac:dyDescent="0.25">
      <c r="A78" t="s">
        <v>118</v>
      </c>
      <c r="B78" s="8">
        <v>42867</v>
      </c>
      <c r="C78" s="5" t="s">
        <v>261</v>
      </c>
      <c r="D78">
        <v>130071</v>
      </c>
      <c r="E78" t="s">
        <v>119</v>
      </c>
      <c r="F78" s="6" t="s">
        <v>9</v>
      </c>
    </row>
    <row r="79" spans="1:6" x14ac:dyDescent="0.25">
      <c r="A79" t="s">
        <v>120</v>
      </c>
      <c r="B79" s="8">
        <v>42868</v>
      </c>
      <c r="C79" s="5" t="s">
        <v>261</v>
      </c>
      <c r="D79">
        <v>252854</v>
      </c>
      <c r="E79" t="s">
        <v>272</v>
      </c>
      <c r="F79" s="6" t="s">
        <v>9</v>
      </c>
    </row>
    <row r="80" spans="1:6" x14ac:dyDescent="0.25">
      <c r="A80" t="s">
        <v>121</v>
      </c>
      <c r="B80" s="8">
        <v>42873</v>
      </c>
      <c r="C80" s="5" t="s">
        <v>261</v>
      </c>
      <c r="D80">
        <v>1210</v>
      </c>
      <c r="E80" t="s">
        <v>122</v>
      </c>
      <c r="F80" t="s">
        <v>15</v>
      </c>
    </row>
    <row r="81" spans="1:6" x14ac:dyDescent="0.25">
      <c r="A81" t="s">
        <v>123</v>
      </c>
      <c r="B81" s="8">
        <v>42874</v>
      </c>
      <c r="C81" s="5" t="s">
        <v>262</v>
      </c>
      <c r="D81">
        <v>210606</v>
      </c>
      <c r="E81" t="s">
        <v>124</v>
      </c>
      <c r="F81" t="s">
        <v>12</v>
      </c>
    </row>
    <row r="82" spans="1:6" x14ac:dyDescent="0.25">
      <c r="A82" t="s">
        <v>125</v>
      </c>
      <c r="B82" s="8">
        <v>42875</v>
      </c>
      <c r="C82" s="5" t="s">
        <v>262</v>
      </c>
      <c r="D82">
        <v>319000</v>
      </c>
      <c r="E82" t="s">
        <v>273</v>
      </c>
      <c r="F82" t="s">
        <v>15</v>
      </c>
    </row>
    <row r="83" spans="1:6" x14ac:dyDescent="0.25">
      <c r="A83" t="s">
        <v>126</v>
      </c>
      <c r="B83" s="8">
        <v>42879</v>
      </c>
      <c r="C83" s="5" t="s">
        <v>262</v>
      </c>
      <c r="D83">
        <v>90978</v>
      </c>
      <c r="E83" t="s">
        <v>274</v>
      </c>
      <c r="F83" t="s">
        <v>12</v>
      </c>
    </row>
    <row r="84" spans="1:6" x14ac:dyDescent="0.25">
      <c r="A84" t="s">
        <v>127</v>
      </c>
      <c r="B84" s="8">
        <v>42880</v>
      </c>
      <c r="C84" s="5" t="s">
        <v>261</v>
      </c>
      <c r="D84">
        <v>5248</v>
      </c>
      <c r="E84" t="s">
        <v>128</v>
      </c>
      <c r="F84" s="6" t="s">
        <v>9</v>
      </c>
    </row>
    <row r="85" spans="1:6" x14ac:dyDescent="0.25">
      <c r="A85" t="s">
        <v>129</v>
      </c>
      <c r="B85" s="8">
        <v>42881</v>
      </c>
      <c r="C85" s="5" t="s">
        <v>261</v>
      </c>
      <c r="D85">
        <v>5163</v>
      </c>
      <c r="E85" t="s">
        <v>130</v>
      </c>
      <c r="F85" t="s">
        <v>15</v>
      </c>
    </row>
    <row r="86" spans="1:6" x14ac:dyDescent="0.25">
      <c r="A86" t="s">
        <v>131</v>
      </c>
      <c r="B86" s="8">
        <v>42882</v>
      </c>
      <c r="C86" s="5" t="s">
        <v>262</v>
      </c>
      <c r="D86">
        <v>45985</v>
      </c>
      <c r="E86" t="s">
        <v>275</v>
      </c>
      <c r="F86" t="s">
        <v>15</v>
      </c>
    </row>
    <row r="87" spans="1:6" x14ac:dyDescent="0.25">
      <c r="A87" t="s">
        <v>132</v>
      </c>
      <c r="B87" s="8">
        <v>42888</v>
      </c>
      <c r="C87" s="5" t="s">
        <v>261</v>
      </c>
      <c r="D87">
        <v>2959</v>
      </c>
      <c r="E87" t="s">
        <v>133</v>
      </c>
      <c r="F87" t="s">
        <v>12</v>
      </c>
    </row>
    <row r="88" spans="1:6" x14ac:dyDescent="0.25">
      <c r="A88" t="s">
        <v>134</v>
      </c>
      <c r="B88" s="8">
        <v>42891</v>
      </c>
      <c r="C88" s="5" t="s">
        <v>261</v>
      </c>
      <c r="D88">
        <v>22832</v>
      </c>
      <c r="E88" t="s">
        <v>135</v>
      </c>
      <c r="F88" s="6" t="s">
        <v>30</v>
      </c>
    </row>
    <row r="89" spans="1:6" x14ac:dyDescent="0.25">
      <c r="A89" t="s">
        <v>136</v>
      </c>
      <c r="B89" s="8">
        <v>42894</v>
      </c>
      <c r="C89" s="5" t="s">
        <v>261</v>
      </c>
      <c r="D89">
        <v>54699</v>
      </c>
      <c r="E89" t="s">
        <v>137</v>
      </c>
      <c r="F89" t="s">
        <v>11</v>
      </c>
    </row>
    <row r="90" spans="1:6" x14ac:dyDescent="0.25">
      <c r="A90" t="s">
        <v>138</v>
      </c>
      <c r="B90" s="8">
        <v>42894</v>
      </c>
      <c r="C90" s="5" t="s">
        <v>261</v>
      </c>
      <c r="D90">
        <v>174000</v>
      </c>
      <c r="E90" t="s">
        <v>276</v>
      </c>
      <c r="F90" t="s">
        <v>11</v>
      </c>
    </row>
    <row r="91" spans="1:6" x14ac:dyDescent="0.25">
      <c r="A91" t="s">
        <v>139</v>
      </c>
      <c r="B91" s="8">
        <v>42894</v>
      </c>
      <c r="C91" s="5" t="s">
        <v>261</v>
      </c>
      <c r="D91">
        <v>18570</v>
      </c>
      <c r="E91" t="s">
        <v>140</v>
      </c>
      <c r="F91" t="s">
        <v>11</v>
      </c>
    </row>
    <row r="92" spans="1:6" x14ac:dyDescent="0.25">
      <c r="A92" t="s">
        <v>141</v>
      </c>
      <c r="B92" s="8">
        <v>42894</v>
      </c>
      <c r="C92" s="5" t="s">
        <v>261</v>
      </c>
      <c r="D92">
        <v>4335</v>
      </c>
      <c r="E92" t="s">
        <v>142</v>
      </c>
      <c r="F92" t="s">
        <v>11</v>
      </c>
    </row>
    <row r="93" spans="1:6" x14ac:dyDescent="0.25">
      <c r="A93" t="s">
        <v>143</v>
      </c>
      <c r="B93" s="8">
        <v>42895</v>
      </c>
      <c r="C93" s="5" t="s">
        <v>261</v>
      </c>
      <c r="D93">
        <v>44035</v>
      </c>
      <c r="E93" s="3" t="s">
        <v>277</v>
      </c>
      <c r="F93" t="s">
        <v>11</v>
      </c>
    </row>
    <row r="94" spans="1:6" x14ac:dyDescent="0.25">
      <c r="A94" t="s">
        <v>144</v>
      </c>
      <c r="B94" s="8">
        <v>42895</v>
      </c>
      <c r="C94" s="5" t="s">
        <v>261</v>
      </c>
      <c r="D94">
        <v>717338</v>
      </c>
      <c r="E94" s="3" t="s">
        <v>145</v>
      </c>
      <c r="F94" t="s">
        <v>11</v>
      </c>
    </row>
    <row r="95" spans="1:6" x14ac:dyDescent="0.25">
      <c r="A95" t="s">
        <v>146</v>
      </c>
      <c r="B95" s="8">
        <v>42895</v>
      </c>
      <c r="C95" s="5" t="s">
        <v>261</v>
      </c>
      <c r="D95">
        <v>2415</v>
      </c>
      <c r="E95" s="3" t="s">
        <v>278</v>
      </c>
      <c r="F95" s="6" t="s">
        <v>9</v>
      </c>
    </row>
    <row r="96" spans="1:6" x14ac:dyDescent="0.25">
      <c r="A96" t="s">
        <v>147</v>
      </c>
      <c r="B96" s="8">
        <v>42895</v>
      </c>
      <c r="C96" s="5" t="s">
        <v>261</v>
      </c>
      <c r="D96">
        <v>2485374</v>
      </c>
      <c r="E96" s="3" t="s">
        <v>85</v>
      </c>
      <c r="F96" t="s">
        <v>11</v>
      </c>
    </row>
    <row r="97" spans="1:6" x14ac:dyDescent="0.25">
      <c r="A97" t="s">
        <v>148</v>
      </c>
      <c r="B97" s="8">
        <v>42895</v>
      </c>
      <c r="C97" s="5" t="s">
        <v>261</v>
      </c>
      <c r="D97">
        <v>294744</v>
      </c>
      <c r="E97" s="3" t="s">
        <v>85</v>
      </c>
      <c r="F97" t="s">
        <v>11</v>
      </c>
    </row>
    <row r="98" spans="1:6" x14ac:dyDescent="0.25">
      <c r="A98" t="s">
        <v>149</v>
      </c>
      <c r="B98" s="8">
        <v>42896</v>
      </c>
      <c r="C98" s="5" t="s">
        <v>261</v>
      </c>
      <c r="D98">
        <v>9690</v>
      </c>
      <c r="E98" s="3" t="s">
        <v>150</v>
      </c>
      <c r="F98" t="s">
        <v>11</v>
      </c>
    </row>
    <row r="99" spans="1:6" x14ac:dyDescent="0.25">
      <c r="A99" t="s">
        <v>151</v>
      </c>
      <c r="B99" s="8">
        <v>42899</v>
      </c>
      <c r="C99" s="5" t="s">
        <v>261</v>
      </c>
      <c r="D99">
        <v>197</v>
      </c>
      <c r="E99" s="3" t="s">
        <v>152</v>
      </c>
      <c r="F99" t="s">
        <v>12</v>
      </c>
    </row>
    <row r="100" spans="1:6" x14ac:dyDescent="0.25">
      <c r="A100" t="s">
        <v>153</v>
      </c>
      <c r="B100" s="8">
        <v>42899</v>
      </c>
      <c r="C100" s="5" t="s">
        <v>261</v>
      </c>
      <c r="D100">
        <v>114409</v>
      </c>
      <c r="E100" s="3" t="s">
        <v>154</v>
      </c>
      <c r="F100" t="s">
        <v>11</v>
      </c>
    </row>
    <row r="101" spans="1:6" x14ac:dyDescent="0.25">
      <c r="A101" t="s">
        <v>155</v>
      </c>
      <c r="B101" s="8">
        <v>42900</v>
      </c>
      <c r="C101" s="5" t="s">
        <v>261</v>
      </c>
      <c r="D101">
        <v>31662</v>
      </c>
      <c r="E101" s="3" t="s">
        <v>156</v>
      </c>
      <c r="F101" t="s">
        <v>11</v>
      </c>
    </row>
    <row r="102" spans="1:6" x14ac:dyDescent="0.25">
      <c r="A102" t="s">
        <v>157</v>
      </c>
      <c r="B102" s="8">
        <v>42902</v>
      </c>
      <c r="C102" s="5" t="s">
        <v>261</v>
      </c>
      <c r="D102">
        <v>1190</v>
      </c>
      <c r="E102" s="3" t="s">
        <v>158</v>
      </c>
      <c r="F102" t="s">
        <v>11</v>
      </c>
    </row>
    <row r="103" spans="1:6" x14ac:dyDescent="0.25">
      <c r="A103" t="s">
        <v>159</v>
      </c>
      <c r="B103" s="8">
        <v>42902</v>
      </c>
      <c r="C103" s="5" t="s">
        <v>261</v>
      </c>
      <c r="D103">
        <v>984</v>
      </c>
      <c r="E103" s="3" t="s">
        <v>279</v>
      </c>
      <c r="F103" t="s">
        <v>15</v>
      </c>
    </row>
    <row r="104" spans="1:6" x14ac:dyDescent="0.25">
      <c r="A104" t="s">
        <v>160</v>
      </c>
      <c r="B104" s="8">
        <v>42902</v>
      </c>
      <c r="C104" s="5" t="s">
        <v>261</v>
      </c>
      <c r="D104">
        <v>325000</v>
      </c>
      <c r="E104" s="3" t="s">
        <v>161</v>
      </c>
      <c r="F104" t="s">
        <v>13</v>
      </c>
    </row>
    <row r="105" spans="1:6" x14ac:dyDescent="0.25">
      <c r="A105" t="s">
        <v>162</v>
      </c>
      <c r="B105" s="8">
        <v>42909</v>
      </c>
      <c r="C105" s="5" t="s">
        <v>261</v>
      </c>
      <c r="D105">
        <v>61538</v>
      </c>
      <c r="E105" t="s">
        <v>163</v>
      </c>
      <c r="F105" t="s">
        <v>11</v>
      </c>
    </row>
    <row r="106" spans="1:6" x14ac:dyDescent="0.25">
      <c r="A106" t="s">
        <v>164</v>
      </c>
      <c r="B106" s="8">
        <v>42909</v>
      </c>
      <c r="C106" s="5" t="s">
        <v>261</v>
      </c>
      <c r="D106">
        <v>4275425</v>
      </c>
      <c r="E106" t="s">
        <v>165</v>
      </c>
      <c r="F106" t="s">
        <v>11</v>
      </c>
    </row>
    <row r="107" spans="1:6" x14ac:dyDescent="0.25">
      <c r="A107" t="s">
        <v>166</v>
      </c>
      <c r="B107" s="8">
        <v>42910</v>
      </c>
      <c r="C107" s="5" t="s">
        <v>261</v>
      </c>
      <c r="D107">
        <v>54630</v>
      </c>
      <c r="E107" t="s">
        <v>167</v>
      </c>
      <c r="F107" t="s">
        <v>12</v>
      </c>
    </row>
    <row r="108" spans="1:6" x14ac:dyDescent="0.25">
      <c r="A108" t="s">
        <v>168</v>
      </c>
      <c r="B108" s="8">
        <v>42914</v>
      </c>
      <c r="C108" s="5" t="s">
        <v>261</v>
      </c>
      <c r="D108">
        <v>84000</v>
      </c>
      <c r="E108" t="s">
        <v>169</v>
      </c>
      <c r="F108" t="s">
        <v>15</v>
      </c>
    </row>
    <row r="109" spans="1:6" x14ac:dyDescent="0.25">
      <c r="A109" t="s">
        <v>170</v>
      </c>
      <c r="B109" s="8">
        <v>42917</v>
      </c>
      <c r="C109" s="5" t="s">
        <v>261</v>
      </c>
      <c r="D109">
        <v>440</v>
      </c>
      <c r="E109" t="s">
        <v>171</v>
      </c>
      <c r="F109" t="s">
        <v>11</v>
      </c>
    </row>
    <row r="110" spans="1:6" x14ac:dyDescent="0.25">
      <c r="A110" t="s">
        <v>172</v>
      </c>
      <c r="B110" s="8">
        <v>42930</v>
      </c>
      <c r="C110" s="5" t="s">
        <v>262</v>
      </c>
      <c r="D110">
        <v>9444</v>
      </c>
      <c r="E110" t="s">
        <v>173</v>
      </c>
      <c r="F110" t="s">
        <v>11</v>
      </c>
    </row>
    <row r="111" spans="1:6" x14ac:dyDescent="0.25">
      <c r="A111" t="s">
        <v>174</v>
      </c>
      <c r="B111" s="8">
        <v>42930</v>
      </c>
      <c r="C111" s="5" t="s">
        <v>261</v>
      </c>
      <c r="D111">
        <v>7196084</v>
      </c>
      <c r="E111" t="s">
        <v>280</v>
      </c>
      <c r="F111" t="s">
        <v>12</v>
      </c>
    </row>
    <row r="112" spans="1:6" x14ac:dyDescent="0.25">
      <c r="A112" t="s">
        <v>175</v>
      </c>
      <c r="B112" s="8">
        <v>42936</v>
      </c>
      <c r="C112" s="5" t="s">
        <v>261</v>
      </c>
      <c r="D112">
        <v>10</v>
      </c>
      <c r="E112" t="s">
        <v>176</v>
      </c>
      <c r="F112" t="s">
        <v>15</v>
      </c>
    </row>
    <row r="113" spans="1:6" x14ac:dyDescent="0.25">
      <c r="A113" t="s">
        <v>177</v>
      </c>
      <c r="B113" s="8">
        <v>42940</v>
      </c>
      <c r="C113" s="5" t="s">
        <v>261</v>
      </c>
      <c r="D113">
        <v>981</v>
      </c>
      <c r="E113" t="s">
        <v>178</v>
      </c>
      <c r="F113" t="s">
        <v>11</v>
      </c>
    </row>
    <row r="114" spans="1:6" x14ac:dyDescent="0.25">
      <c r="A114" t="s">
        <v>179</v>
      </c>
      <c r="B114" s="8">
        <v>42941</v>
      </c>
      <c r="C114" s="5" t="s">
        <v>262</v>
      </c>
      <c r="D114">
        <v>17847</v>
      </c>
      <c r="E114" t="s">
        <v>180</v>
      </c>
      <c r="F114" t="s">
        <v>11</v>
      </c>
    </row>
    <row r="115" spans="1:6" x14ac:dyDescent="0.25">
      <c r="A115" t="s">
        <v>181</v>
      </c>
      <c r="B115" s="8">
        <v>42948</v>
      </c>
      <c r="C115" s="5" t="s">
        <v>263</v>
      </c>
      <c r="D115">
        <v>4922</v>
      </c>
      <c r="E115" t="s">
        <v>254</v>
      </c>
      <c r="F115" t="s">
        <v>12</v>
      </c>
    </row>
    <row r="116" spans="1:6" x14ac:dyDescent="0.25">
      <c r="A116" t="s">
        <v>182</v>
      </c>
      <c r="B116" s="8">
        <v>42949</v>
      </c>
      <c r="C116" s="5" t="s">
        <v>261</v>
      </c>
      <c r="D116">
        <v>20638</v>
      </c>
      <c r="E116" t="s">
        <v>183</v>
      </c>
      <c r="F116" t="s">
        <v>11</v>
      </c>
    </row>
    <row r="117" spans="1:6" x14ac:dyDescent="0.25">
      <c r="A117" t="s">
        <v>184</v>
      </c>
      <c r="B117" s="8">
        <v>42952</v>
      </c>
      <c r="C117" s="5" t="s">
        <v>262</v>
      </c>
      <c r="D117">
        <v>115773</v>
      </c>
      <c r="E117" t="s">
        <v>185</v>
      </c>
      <c r="F117" t="s">
        <v>11</v>
      </c>
    </row>
    <row r="118" spans="1:6" x14ac:dyDescent="0.25">
      <c r="A118" t="s">
        <v>186</v>
      </c>
      <c r="B118" s="8">
        <v>42954</v>
      </c>
      <c r="C118" s="5" t="s">
        <v>261</v>
      </c>
      <c r="D118">
        <v>1290</v>
      </c>
      <c r="E118" t="s">
        <v>281</v>
      </c>
      <c r="F118" s="6" t="s">
        <v>30</v>
      </c>
    </row>
    <row r="119" spans="1:6" x14ac:dyDescent="0.25">
      <c r="A119" t="s">
        <v>187</v>
      </c>
      <c r="B119" s="8">
        <v>42956</v>
      </c>
      <c r="C119" s="5" t="s">
        <v>263</v>
      </c>
      <c r="D119">
        <v>2133</v>
      </c>
      <c r="E119" t="s">
        <v>188</v>
      </c>
      <c r="F119" t="s">
        <v>14</v>
      </c>
    </row>
    <row r="120" spans="1:6" x14ac:dyDescent="0.25">
      <c r="A120" t="s">
        <v>189</v>
      </c>
      <c r="B120" s="8">
        <v>42956</v>
      </c>
      <c r="C120" s="5" t="s">
        <v>261</v>
      </c>
      <c r="D120">
        <v>3960</v>
      </c>
      <c r="E120" t="s">
        <v>190</v>
      </c>
      <c r="F120" t="s">
        <v>11</v>
      </c>
    </row>
    <row r="121" spans="1:6" x14ac:dyDescent="0.25">
      <c r="A121" t="s">
        <v>191</v>
      </c>
      <c r="B121" s="8">
        <v>42959</v>
      </c>
      <c r="C121" s="5" t="s">
        <v>261</v>
      </c>
      <c r="D121">
        <v>4805</v>
      </c>
      <c r="E121" t="s">
        <v>282</v>
      </c>
      <c r="F121" t="s">
        <v>11</v>
      </c>
    </row>
    <row r="122" spans="1:6" x14ac:dyDescent="0.25">
      <c r="A122" t="s">
        <v>192</v>
      </c>
      <c r="B122" s="8">
        <v>42962</v>
      </c>
      <c r="C122" s="5" t="s">
        <v>262</v>
      </c>
      <c r="D122">
        <v>1719</v>
      </c>
      <c r="E122" t="s">
        <v>193</v>
      </c>
      <c r="F122" t="s">
        <v>11</v>
      </c>
    </row>
    <row r="123" spans="1:6" x14ac:dyDescent="0.25">
      <c r="A123" t="s">
        <v>194</v>
      </c>
      <c r="B123" s="8">
        <v>42969</v>
      </c>
      <c r="C123" s="5" t="s">
        <v>261</v>
      </c>
      <c r="D123">
        <v>1134</v>
      </c>
      <c r="E123" t="s">
        <v>195</v>
      </c>
      <c r="F123" s="6" t="s">
        <v>9</v>
      </c>
    </row>
    <row r="124" spans="1:6" x14ac:dyDescent="0.25">
      <c r="A124" t="s">
        <v>196</v>
      </c>
      <c r="B124" s="8">
        <v>42970</v>
      </c>
      <c r="C124" s="5" t="s">
        <v>261</v>
      </c>
      <c r="D124">
        <v>20446</v>
      </c>
      <c r="E124" t="s">
        <v>283</v>
      </c>
      <c r="F124" s="6" t="s">
        <v>9</v>
      </c>
    </row>
    <row r="125" spans="1:6" x14ac:dyDescent="0.25">
      <c r="A125" t="s">
        <v>197</v>
      </c>
      <c r="B125" s="8">
        <v>42972</v>
      </c>
      <c r="C125" s="5" t="s">
        <v>262</v>
      </c>
      <c r="D125">
        <v>3448</v>
      </c>
      <c r="E125" t="s">
        <v>284</v>
      </c>
      <c r="F125" t="s">
        <v>11</v>
      </c>
    </row>
    <row r="126" spans="1:6" x14ac:dyDescent="0.25">
      <c r="A126" t="s">
        <v>198</v>
      </c>
      <c r="B126" s="8">
        <v>42973</v>
      </c>
      <c r="C126" s="5" t="s">
        <v>261</v>
      </c>
      <c r="D126">
        <v>12169</v>
      </c>
      <c r="E126" t="s">
        <v>285</v>
      </c>
      <c r="F126" t="s">
        <v>15</v>
      </c>
    </row>
    <row r="127" spans="1:6" x14ac:dyDescent="0.25">
      <c r="A127" t="s">
        <v>199</v>
      </c>
      <c r="B127" s="8">
        <v>42973</v>
      </c>
      <c r="C127" s="5" t="s">
        <v>261</v>
      </c>
      <c r="D127">
        <v>15092</v>
      </c>
      <c r="E127" t="s">
        <v>286</v>
      </c>
      <c r="F127" t="s">
        <v>11</v>
      </c>
    </row>
    <row r="128" spans="1:6" x14ac:dyDescent="0.25">
      <c r="A128" t="s">
        <v>200</v>
      </c>
      <c r="B128" s="8">
        <v>42977</v>
      </c>
      <c r="C128" s="5" t="s">
        <v>261</v>
      </c>
      <c r="D128">
        <v>32228</v>
      </c>
      <c r="E128" t="s">
        <v>201</v>
      </c>
      <c r="F128" t="s">
        <v>11</v>
      </c>
    </row>
    <row r="129" spans="1:6" x14ac:dyDescent="0.25">
      <c r="A129" t="s">
        <v>202</v>
      </c>
      <c r="B129" s="8">
        <v>42986</v>
      </c>
      <c r="C129" s="5" t="s">
        <v>261</v>
      </c>
      <c r="D129">
        <v>123</v>
      </c>
      <c r="E129" t="s">
        <v>203</v>
      </c>
      <c r="F129" t="s">
        <v>11</v>
      </c>
    </row>
    <row r="130" spans="1:6" x14ac:dyDescent="0.25">
      <c r="A130" t="s">
        <v>204</v>
      </c>
      <c r="B130" s="8">
        <v>42993</v>
      </c>
      <c r="C130" s="5" t="s">
        <v>261</v>
      </c>
      <c r="D130">
        <v>63823</v>
      </c>
      <c r="E130" t="s">
        <v>205</v>
      </c>
      <c r="F130" t="s">
        <v>11</v>
      </c>
    </row>
    <row r="131" spans="1:6" x14ac:dyDescent="0.25">
      <c r="A131" t="s">
        <v>206</v>
      </c>
      <c r="B131" s="8">
        <v>42994</v>
      </c>
      <c r="C131" s="5" t="s">
        <v>261</v>
      </c>
      <c r="D131">
        <v>1252</v>
      </c>
      <c r="E131" t="s">
        <v>207</v>
      </c>
      <c r="F131" t="s">
        <v>13</v>
      </c>
    </row>
    <row r="132" spans="1:6" x14ac:dyDescent="0.25">
      <c r="A132" t="s">
        <v>208</v>
      </c>
      <c r="B132" s="8">
        <v>43007</v>
      </c>
      <c r="C132" s="5" t="s">
        <v>261</v>
      </c>
      <c r="D132">
        <v>0</v>
      </c>
      <c r="E132" t="s">
        <v>209</v>
      </c>
      <c r="F132" t="s">
        <v>11</v>
      </c>
    </row>
    <row r="133" spans="1:6" x14ac:dyDescent="0.25">
      <c r="A133" t="s">
        <v>210</v>
      </c>
      <c r="B133" s="8">
        <v>43010</v>
      </c>
      <c r="C133" s="5" t="s">
        <v>262</v>
      </c>
      <c r="D133">
        <v>38475</v>
      </c>
      <c r="E133" t="s">
        <v>211</v>
      </c>
      <c r="F133" t="s">
        <v>12</v>
      </c>
    </row>
    <row r="134" spans="1:6" x14ac:dyDescent="0.25">
      <c r="A134" t="s">
        <v>212</v>
      </c>
      <c r="B134" s="8">
        <v>43011</v>
      </c>
      <c r="C134" s="5" t="s">
        <v>262</v>
      </c>
      <c r="D134">
        <v>1150</v>
      </c>
      <c r="E134" t="s">
        <v>287</v>
      </c>
      <c r="F134" t="s">
        <v>11</v>
      </c>
    </row>
    <row r="135" spans="1:6" x14ac:dyDescent="0.25">
      <c r="A135" t="s">
        <v>213</v>
      </c>
      <c r="B135" s="8">
        <v>43012</v>
      </c>
      <c r="C135" s="5" t="s">
        <v>261</v>
      </c>
      <c r="D135">
        <v>700</v>
      </c>
      <c r="E135" t="s">
        <v>254</v>
      </c>
      <c r="F135" s="6" t="s">
        <v>30</v>
      </c>
    </row>
    <row r="136" spans="1:6" x14ac:dyDescent="0.25">
      <c r="A136" t="s">
        <v>214</v>
      </c>
      <c r="B136" s="8">
        <v>43013</v>
      </c>
      <c r="C136" s="5" t="s">
        <v>262</v>
      </c>
      <c r="D136">
        <v>1222</v>
      </c>
      <c r="E136" t="s">
        <v>215</v>
      </c>
      <c r="F136" t="s">
        <v>11</v>
      </c>
    </row>
    <row r="137" spans="1:6" x14ac:dyDescent="0.25">
      <c r="A137" t="s">
        <v>216</v>
      </c>
      <c r="B137" s="8">
        <v>43020</v>
      </c>
      <c r="C137" s="5" t="s">
        <v>261</v>
      </c>
      <c r="D137">
        <v>133</v>
      </c>
      <c r="E137" t="s">
        <v>254</v>
      </c>
      <c r="F137" s="6" t="s">
        <v>30</v>
      </c>
    </row>
    <row r="138" spans="1:6" x14ac:dyDescent="0.25">
      <c r="A138" t="s">
        <v>217</v>
      </c>
      <c r="B138" s="8">
        <v>43020</v>
      </c>
      <c r="C138" s="5" t="s">
        <v>262</v>
      </c>
      <c r="D138">
        <v>12816</v>
      </c>
      <c r="E138" t="s">
        <v>218</v>
      </c>
      <c r="F138" t="s">
        <v>12</v>
      </c>
    </row>
    <row r="139" spans="1:6" x14ac:dyDescent="0.25">
      <c r="A139" t="s">
        <v>219</v>
      </c>
      <c r="B139" s="8">
        <v>43021</v>
      </c>
      <c r="C139" s="5" t="s">
        <v>262</v>
      </c>
      <c r="D139">
        <v>22630</v>
      </c>
      <c r="E139" t="s">
        <v>220</v>
      </c>
      <c r="F139" t="s">
        <v>12</v>
      </c>
    </row>
    <row r="140" spans="1:6" x14ac:dyDescent="0.25">
      <c r="A140" s="4" t="s">
        <v>221</v>
      </c>
      <c r="B140" s="8">
        <v>43025</v>
      </c>
      <c r="C140" s="5" t="s">
        <v>261</v>
      </c>
      <c r="D140">
        <v>8000</v>
      </c>
      <c r="E140" t="s">
        <v>222</v>
      </c>
      <c r="F140" t="s">
        <v>11</v>
      </c>
    </row>
    <row r="141" spans="1:6" x14ac:dyDescent="0.25">
      <c r="A141" t="s">
        <v>223</v>
      </c>
      <c r="B141" s="8">
        <v>43025</v>
      </c>
      <c r="C141" s="5" t="s">
        <v>261</v>
      </c>
      <c r="D141">
        <v>32136</v>
      </c>
      <c r="E141" t="s">
        <v>224</v>
      </c>
      <c r="F141" t="s">
        <v>12</v>
      </c>
    </row>
    <row r="142" spans="1:6" x14ac:dyDescent="0.25">
      <c r="A142" t="s">
        <v>225</v>
      </c>
      <c r="B142" s="8">
        <v>43026</v>
      </c>
      <c r="C142" s="5" t="s">
        <v>261</v>
      </c>
      <c r="D142">
        <v>4225</v>
      </c>
      <c r="E142" t="s">
        <v>226</v>
      </c>
      <c r="F142" t="s">
        <v>11</v>
      </c>
    </row>
    <row r="143" spans="1:6" x14ac:dyDescent="0.25">
      <c r="A143" t="s">
        <v>227</v>
      </c>
      <c r="B143" s="8">
        <v>43028</v>
      </c>
      <c r="C143" s="5" t="s">
        <v>261</v>
      </c>
      <c r="D143">
        <v>701</v>
      </c>
      <c r="E143" t="s">
        <v>288</v>
      </c>
      <c r="F143" s="6" t="s">
        <v>9</v>
      </c>
    </row>
    <row r="144" spans="1:6" x14ac:dyDescent="0.25">
      <c r="A144" t="s">
        <v>228</v>
      </c>
      <c r="B144" s="8">
        <v>43036</v>
      </c>
      <c r="C144" s="5" t="s">
        <v>262</v>
      </c>
      <c r="D144">
        <v>732</v>
      </c>
      <c r="E144" t="s">
        <v>229</v>
      </c>
      <c r="F144" t="s">
        <v>11</v>
      </c>
    </row>
    <row r="145" spans="1:6" x14ac:dyDescent="0.25">
      <c r="A145" t="s">
        <v>230</v>
      </c>
      <c r="B145" s="8">
        <v>43040</v>
      </c>
      <c r="C145" s="5" t="s">
        <v>261</v>
      </c>
      <c r="D145">
        <v>28064</v>
      </c>
      <c r="E145" t="s">
        <v>231</v>
      </c>
      <c r="F145" s="6" t="s">
        <v>9</v>
      </c>
    </row>
    <row r="146" spans="1:6" x14ac:dyDescent="0.25">
      <c r="A146" t="s">
        <v>232</v>
      </c>
      <c r="B146" s="8">
        <v>43041</v>
      </c>
      <c r="C146" s="5" t="s">
        <v>261</v>
      </c>
      <c r="D146">
        <v>269</v>
      </c>
      <c r="E146" t="s">
        <v>233</v>
      </c>
      <c r="F146" t="s">
        <v>15</v>
      </c>
    </row>
    <row r="147" spans="1:6" x14ac:dyDescent="0.25">
      <c r="A147" t="s">
        <v>234</v>
      </c>
      <c r="B147" s="8">
        <v>43047</v>
      </c>
      <c r="C147" s="5" t="s">
        <v>261</v>
      </c>
      <c r="D147">
        <v>26000</v>
      </c>
      <c r="E147" t="s">
        <v>235</v>
      </c>
      <c r="F147" t="s">
        <v>11</v>
      </c>
    </row>
    <row r="148" spans="1:6" x14ac:dyDescent="0.25">
      <c r="A148" t="s">
        <v>236</v>
      </c>
      <c r="B148" s="8">
        <v>43048</v>
      </c>
      <c r="C148" s="5" t="s">
        <v>261</v>
      </c>
      <c r="D148">
        <v>10839</v>
      </c>
      <c r="E148" t="s">
        <v>289</v>
      </c>
      <c r="F148" t="s">
        <v>12</v>
      </c>
    </row>
    <row r="149" spans="1:6" x14ac:dyDescent="0.25">
      <c r="A149" t="s">
        <v>237</v>
      </c>
      <c r="B149" s="8">
        <v>43052</v>
      </c>
      <c r="C149" s="5" t="s">
        <v>261</v>
      </c>
      <c r="D149">
        <v>231</v>
      </c>
      <c r="E149" t="s">
        <v>238</v>
      </c>
      <c r="F149" t="s">
        <v>15</v>
      </c>
    </row>
    <row r="150" spans="1:6" x14ac:dyDescent="0.25">
      <c r="A150" t="s">
        <v>239</v>
      </c>
      <c r="B150" s="8">
        <v>43053</v>
      </c>
      <c r="C150" s="5" t="s">
        <v>261</v>
      </c>
      <c r="D150">
        <v>264</v>
      </c>
      <c r="E150" t="s">
        <v>240</v>
      </c>
      <c r="F150" s="6" t="s">
        <v>9</v>
      </c>
    </row>
    <row r="151" spans="1:6" x14ac:dyDescent="0.25">
      <c r="A151" t="s">
        <v>241</v>
      </c>
      <c r="B151" s="8">
        <v>43054</v>
      </c>
      <c r="C151" s="5" t="s">
        <v>262</v>
      </c>
      <c r="D151">
        <v>116</v>
      </c>
      <c r="E151" t="s">
        <v>242</v>
      </c>
      <c r="F151" t="s">
        <v>15</v>
      </c>
    </row>
    <row r="152" spans="1:6" x14ac:dyDescent="0.25">
      <c r="A152" t="s">
        <v>243</v>
      </c>
      <c r="B152" s="8">
        <v>43055</v>
      </c>
      <c r="C152" s="5" t="s">
        <v>261</v>
      </c>
      <c r="D152">
        <v>297828</v>
      </c>
      <c r="E152" t="s">
        <v>290</v>
      </c>
      <c r="F152" t="s">
        <v>15</v>
      </c>
    </row>
    <row r="153" spans="1:6" x14ac:dyDescent="0.25">
      <c r="A153" t="s">
        <v>244</v>
      </c>
      <c r="B153" s="8">
        <v>43055</v>
      </c>
      <c r="C153" s="5" t="s">
        <v>261</v>
      </c>
      <c r="D153">
        <v>46</v>
      </c>
      <c r="E153" t="s">
        <v>291</v>
      </c>
      <c r="F153" t="s">
        <v>11</v>
      </c>
    </row>
    <row r="154" spans="1:6" x14ac:dyDescent="0.25">
      <c r="A154" t="s">
        <v>245</v>
      </c>
      <c r="B154" s="8">
        <v>43057</v>
      </c>
      <c r="C154" s="5" t="s">
        <v>261</v>
      </c>
      <c r="D154">
        <v>36854</v>
      </c>
      <c r="E154" t="s">
        <v>246</v>
      </c>
      <c r="F154" t="s">
        <v>12</v>
      </c>
    </row>
    <row r="155" spans="1:6" x14ac:dyDescent="0.25">
      <c r="A155" t="s">
        <v>247</v>
      </c>
      <c r="B155" s="8">
        <v>43070</v>
      </c>
      <c r="C155" s="5" t="s">
        <v>261</v>
      </c>
      <c r="D155">
        <v>46810</v>
      </c>
      <c r="E155" t="s">
        <v>292</v>
      </c>
      <c r="F155" t="s">
        <v>11</v>
      </c>
    </row>
    <row r="156" spans="1:6" x14ac:dyDescent="0.25">
      <c r="A156" t="s">
        <v>248</v>
      </c>
      <c r="B156" s="8">
        <v>43070</v>
      </c>
      <c r="C156" s="5" t="s">
        <v>261</v>
      </c>
      <c r="D156">
        <v>813</v>
      </c>
      <c r="E156" t="s">
        <v>293</v>
      </c>
      <c r="F156" t="s">
        <v>11</v>
      </c>
    </row>
    <row r="157" spans="1:6" x14ac:dyDescent="0.25">
      <c r="A157" t="s">
        <v>249</v>
      </c>
      <c r="B157" s="8">
        <v>43081</v>
      </c>
      <c r="C157" s="5" t="s">
        <v>262</v>
      </c>
      <c r="D157">
        <v>143</v>
      </c>
      <c r="E157" t="s">
        <v>250</v>
      </c>
      <c r="F157" t="s">
        <v>12</v>
      </c>
    </row>
    <row r="158" spans="1:6" x14ac:dyDescent="0.25">
      <c r="A158" t="s">
        <v>251</v>
      </c>
      <c r="B158" s="8">
        <v>43085</v>
      </c>
      <c r="C158" s="5" t="s">
        <v>261</v>
      </c>
      <c r="D158">
        <v>1076</v>
      </c>
      <c r="E158" t="s">
        <v>252</v>
      </c>
      <c r="F158" t="s">
        <v>10</v>
      </c>
    </row>
    <row r="159" spans="1:6" x14ac:dyDescent="0.25">
      <c r="A159" t="s">
        <v>253</v>
      </c>
      <c r="B159" s="8">
        <v>43090</v>
      </c>
      <c r="C159" s="5" t="s">
        <v>261</v>
      </c>
      <c r="D159">
        <v>7570</v>
      </c>
      <c r="E159" t="s">
        <v>254</v>
      </c>
      <c r="F159" t="s">
        <v>11</v>
      </c>
    </row>
    <row r="160" spans="1:6" x14ac:dyDescent="0.25">
      <c r="A160" t="s">
        <v>255</v>
      </c>
      <c r="B160" s="8">
        <v>43095</v>
      </c>
      <c r="C160" s="5" t="s">
        <v>261</v>
      </c>
      <c r="D160">
        <v>4702</v>
      </c>
      <c r="E160" t="s">
        <v>256</v>
      </c>
      <c r="F160" t="s">
        <v>12</v>
      </c>
    </row>
  </sheetData>
  <autoFilter ref="A29:F160"/>
  <mergeCells count="1">
    <mergeCell ref="A1:F1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Stats for 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FSIS Recall Case Summary 2016</dc:title>
  <dc:subject>FSIS Recalls</dc:subject>
  <dc:creator>USDA FSIS</dc:creator>
  <cp:lastModifiedBy>Windows User</cp:lastModifiedBy>
  <dcterms:created xsi:type="dcterms:W3CDTF">2017-03-31T15:33:33Z</dcterms:created>
  <dcterms:modified xsi:type="dcterms:W3CDTF">2018-01-19T20:02:23Z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