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F9B8AE13-EE1D-4A45-9FD1-EDA38CB9B035}" xr6:coauthVersionLast="34" xr6:coauthVersionMax="34" xr10:uidLastSave="{00000000-0000-0000-0000-000000000000}"/>
  <bookViews>
    <workbookView xWindow="0" yWindow="-120" windowWidth="21600" windowHeight="9192" xr2:uid="{00000000-000D-0000-FFFF-FFFF00000000}"/>
  </bookViews>
  <sheets>
    <sheet name="FY18_Q2" sheetId="35" r:id="rId1"/>
    <sheet name="Percent Positives - User Notes" sheetId="28" r:id="rId2"/>
  </sheets>
  <definedNames>
    <definedName name="_xlnm.Print_Area" localSheetId="0">FY18_Q2!$A$1:$O$124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17" i="35" l="1"/>
  <c r="O123" i="35"/>
  <c r="O122" i="35"/>
  <c r="O121" i="35"/>
  <c r="O120" i="35"/>
  <c r="O119" i="35"/>
  <c r="O118" i="35"/>
  <c r="O116" i="35"/>
  <c r="L123" i="35"/>
  <c r="L122" i="35"/>
  <c r="L121" i="35"/>
  <c r="L120" i="35"/>
  <c r="L119" i="35"/>
  <c r="L118" i="35"/>
  <c r="L116" i="35"/>
  <c r="I123" i="35"/>
  <c r="I122" i="35"/>
  <c r="I121" i="35"/>
  <c r="I120" i="35"/>
  <c r="I119" i="35"/>
  <c r="I118" i="35"/>
  <c r="I117" i="35"/>
  <c r="I116" i="35"/>
  <c r="F123" i="35"/>
  <c r="F122" i="35"/>
  <c r="F121" i="35"/>
  <c r="F120" i="35"/>
  <c r="F119" i="35"/>
  <c r="F118" i="35"/>
  <c r="F117" i="35"/>
  <c r="F116" i="35"/>
  <c r="K67" i="35"/>
  <c r="J67" i="35"/>
  <c r="L67" i="35"/>
  <c r="I67" i="35"/>
  <c r="H67" i="35"/>
  <c r="G67" i="35"/>
  <c r="F67" i="35"/>
  <c r="E67" i="35"/>
  <c r="D67" i="35"/>
  <c r="O24" i="35"/>
  <c r="L24" i="35"/>
  <c r="I24" i="35"/>
  <c r="F24" i="35"/>
  <c r="O30" i="35"/>
  <c r="L30" i="35"/>
  <c r="F30" i="35"/>
  <c r="O29" i="35"/>
  <c r="F29" i="35"/>
  <c r="O19" i="35"/>
  <c r="L19" i="35"/>
  <c r="I19" i="35"/>
  <c r="F19" i="35"/>
  <c r="L21" i="35"/>
  <c r="O21" i="35"/>
  <c r="I21" i="35"/>
  <c r="O20" i="35"/>
  <c r="L20" i="35"/>
  <c r="I20" i="35"/>
  <c r="F20" i="35"/>
  <c r="L23" i="35"/>
  <c r="I23" i="35"/>
  <c r="F23" i="35"/>
  <c r="O22" i="35"/>
  <c r="O18" i="35"/>
  <c r="L22" i="35"/>
  <c r="I22" i="35"/>
  <c r="F22" i="35"/>
  <c r="F18" i="35"/>
  <c r="L64" i="35"/>
  <c r="I64" i="35"/>
  <c r="F64" i="35"/>
  <c r="L13" i="35"/>
  <c r="I13" i="35"/>
  <c r="F13" i="35"/>
  <c r="O15" i="35"/>
  <c r="L15" i="35"/>
  <c r="I15" i="35"/>
  <c r="F15" i="35"/>
  <c r="F89" i="35"/>
  <c r="N31" i="35"/>
  <c r="M31" i="35"/>
  <c r="O31" i="35"/>
  <c r="O27" i="35"/>
  <c r="O26" i="35"/>
  <c r="K31" i="35"/>
  <c r="L31" i="35"/>
  <c r="L27" i="35"/>
  <c r="L28" i="35"/>
  <c r="L26" i="35"/>
  <c r="J31" i="35"/>
  <c r="H31" i="35"/>
  <c r="I31" i="35"/>
  <c r="E31" i="35"/>
  <c r="D31" i="35"/>
  <c r="F31" i="35"/>
  <c r="G31" i="35"/>
  <c r="I27" i="35"/>
  <c r="I28" i="35"/>
  <c r="I26" i="35"/>
  <c r="F27" i="35"/>
  <c r="F28" i="35"/>
  <c r="F26" i="35"/>
  <c r="M25" i="35"/>
  <c r="N25" i="35"/>
  <c r="O25" i="35"/>
  <c r="J25" i="35"/>
  <c r="K25" i="35"/>
  <c r="L25" i="35"/>
  <c r="G25" i="35"/>
  <c r="H25" i="35"/>
  <c r="I25" i="35"/>
  <c r="D25" i="35"/>
  <c r="E25" i="35"/>
  <c r="F25" i="35"/>
  <c r="O14" i="35"/>
  <c r="O16" i="35"/>
  <c r="O12" i="35"/>
  <c r="L14" i="35"/>
  <c r="L16" i="35"/>
  <c r="L17" i="35"/>
  <c r="L12" i="35"/>
  <c r="I14" i="35"/>
  <c r="I16" i="35"/>
  <c r="I17" i="35"/>
  <c r="I12" i="35"/>
  <c r="F14" i="35"/>
  <c r="F16" i="35"/>
  <c r="F17" i="35"/>
  <c r="F12" i="35"/>
</calcChain>
</file>

<file path=xl/sharedStrings.xml><?xml version="1.0" encoding="utf-8"?>
<sst xmlns="http://schemas.openxmlformats.org/spreadsheetml/2006/main" count="987" uniqueCount="182">
  <si>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</si>
  <si>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</si>
  <si>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</si>
  <si>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</si>
  <si>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</si>
  <si>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</si>
  <si>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</si>
  <si>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</si>
  <si>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</si>
  <si>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</si>
  <si>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</si>
  <si>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</si>
  <si>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</si>
  <si>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</si>
  <si>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</si>
  <si>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</si>
  <si>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</si>
  <si>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</si>
  <si>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</si>
  <si>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</si>
  <si>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</si>
  <si>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</si>
  <si>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</si>
  <si>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</si>
  <si>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</si>
  <si>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</si>
  <si>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</si>
  <si>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</si>
  <si>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</si>
  <si>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</si>
  <si>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</si>
  <si>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</si>
  <si>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</si>
  <si>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</si>
  <si>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</si>
  <si>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</si>
  <si>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</si>
  <si>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</si>
  <si>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</si>
  <si>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</si>
  <si>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</si>
  <si>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</si>
  <si>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</si>
  <si>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</si>
  <si>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</si>
  <si>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</si>
  <si>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</si>
  <si>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</si>
  <si>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</si>
  <si>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</si>
  <si>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</si>
  <si>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</si>
  <si>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</si>
  <si>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</si>
  <si>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</si>
  <si>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</si>
  <si>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</si>
  <si>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</si>
  <si>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</si>
  <si>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</si>
  <si>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</si>
  <si>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</si>
  <si>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</si>
  <si>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</si>
  <si>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</si>
  <si>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</si>
  <si>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</si>
  <si>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</si>
  <si>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</si>
  <si>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</si>
  <si>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</si>
  <si>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</si>
  <si>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</si>
  <si>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</si>
  <si>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</si>
  <si>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</si>
  <si>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</si>
  <si>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</si>
  <si>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</si>
  <si>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</si>
  <si>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</si>
  <si>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</si>
  <si>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</si>
  <si>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</si>
  <si>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</si>
  <si>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</si>
  <si>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</si>
  <si>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</si>
  <si>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</si>
  <si>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</si>
  <si>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</si>
  <si>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</si>
  <si>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</si>
  <si>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</si>
  <si>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</si>
  <si>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</si>
  <si>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</si>
  <si>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</si>
  <si>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</si>
  <si>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</si>
  <si>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</si>
  <si>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</si>
  <si>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</si>
  <si>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</si>
  <si>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</si>
  <si>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</si>
  <si>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</si>
  <si>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</si>
  <si>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</si>
  <si>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</si>
  <si>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</si>
  <si>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</si>
  <si>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</si>
  <si>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</si>
  <si>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</si>
  <si>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</si>
  <si>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</si>
  <si>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</si>
  <si>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</si>
  <si>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</si>
  <si>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</si>
  <si>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</si>
  <si>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</si>
  <si>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</si>
  <si>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</si>
  <si>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</si>
  <si>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</si>
  <si>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</si>
  <si>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</si>
  <si>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</si>
  <si>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</si>
  <si>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</si>
  <si>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</si>
  <si>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</si>
  <si>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</si>
  <si>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</si>
  <si>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</si>
  <si>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</si>
  <si>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</si>
  <si>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</si>
  <si>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</si>
  <si>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</si>
  <si>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</si>
  <si>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</si>
  <si>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</si>
  <si>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</si>
  <si>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</si>
  <si>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</si>
  <si>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</si>
  <si>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</si>
  <si>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</si>
  <si>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</si>
  <si>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</si>
  <si>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</si>
  <si>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</si>
  <si>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</si>
  <si>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2018-01-01 to 2018-03-31</t>
  </si>
  <si>
    <t>Quarterly Summary Tables - FY2018 Q2</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</si>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</sst>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9">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C1C1C1"/>
      </left>
      <right/>
      <top style="thin">
        <color rgb="FFC1C1C1"/>
      </top>
      <bottom style="thin">
        <color rgb="FFC1C1C1"/>
      </bottom>
      <diagonal/>
    </border>
    <border>
      <left style="thin">
        <color rgb="FFC1C1C1"/>
      </left>
      <right style="thin">
        <color rgb="FFC1C1C1"/>
      </right>
      <top/>
      <bottom/>
      <diagonal/>
    </border>
    <border>
      <left style="thin">
        <color rgb="FFC1C1C1"/>
      </left>
      <right/>
      <top style="thin">
        <color rgb="FFC1C1C1"/>
      </top>
      <bottom/>
      <diagonal/>
    </border>
    <border>
      <left style="thin">
        <color rgb="FFC1C1C1"/>
      </left>
      <right/>
      <top/>
      <bottom style="thin">
        <color rgb="FFC1C1C1"/>
      </bottom>
      <diagonal/>
    </border>
    <border>
      <left style="medium">
        <color indexed="64"/>
      </left>
      <right/>
      <top style="medium">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65" fontId="0" fillId="0" borderId="60" xfId="0" applyNumberFormat="1" applyBorder="1" applyAlignment="1">
      <alignment horizontal="right" vertical="top" wrapText="1"/>
    </xf>
    <xf numFmtId="165" fontId="0" fillId="0" borderId="58" xfId="0" applyNumberFormat="1" applyBorder="1" applyAlignment="1">
      <alignment horizontal="right" vertical="top" wrapText="1"/>
    </xf>
    <xf numFmtId="165" fontId="0" fillId="2" borderId="8" xfId="0" quotePrefix="1" applyNumberFormat="1" applyFill="1" applyBorder="1" applyAlignment="1">
      <alignment horizontal="right"/>
    </xf>
    <xf numFmtId="165" fontId="0" fillId="2" borderId="3" xfId="0" quotePrefix="1" applyNumberFormat="1" applyFill="1" applyBorder="1" applyAlignment="1">
      <alignment horizontal="right"/>
    </xf>
    <xf numFmtId="10" fontId="0" fillId="2" borderId="73" xfId="1" quotePrefix="1" applyNumberFormat="1" applyFont="1" applyFill="1" applyBorder="1" applyAlignment="1">
      <alignment horizontal="right"/>
    </xf>
    <xf numFmtId="165" fontId="0" fillId="2" borderId="79" xfId="0" applyNumberFormat="1" applyFont="1" applyFill="1" applyBorder="1" applyAlignment="1">
      <alignment horizontal="right"/>
    </xf>
    <xf numFmtId="165" fontId="0" fillId="2" borderId="23"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86" xfId="0" applyNumberFormat="1" applyFont="1" applyFill="1" applyBorder="1" applyAlignment="1">
      <alignment horizontal="right"/>
    </xf>
    <xf numFmtId="165" fontId="0" fillId="2" borderId="87" xfId="0" applyNumberFormat="1" applyFont="1" applyFill="1" applyBorder="1" applyAlignment="1">
      <alignment horizontal="right"/>
    </xf>
    <xf numFmtId="165" fontId="0" fillId="2" borderId="88"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8E25-E9D5-4241-A0DA-0652BE5ABE3A}">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9" t="s">
        <v>16</v>
      </c>
      <c r="D9" s="170"/>
      <c r="E9" s="170"/>
      <c r="F9" s="170"/>
      <c r="G9" s="170"/>
      <c r="H9" s="170"/>
      <c r="I9" s="170"/>
      <c r="J9" s="170"/>
      <c r="K9" s="170"/>
      <c r="L9" s="170"/>
      <c r="M9" s="170"/>
      <c r="N9" s="170"/>
      <c r="O9" s="171"/>
    </row>
    <row r="10" spans="1:18" ht="14.4" customHeight="1" x14ac:dyDescent="0.3">
      <c r="A10" s="27"/>
      <c r="B10" s="43"/>
      <c r="C10" s="172" t="s">
        <v>15</v>
      </c>
      <c r="D10" s="173"/>
      <c r="E10" s="173"/>
      <c r="F10" s="174"/>
      <c r="G10" s="172" t="s">
        <v>108</v>
      </c>
      <c r="H10" s="173"/>
      <c r="I10" s="174"/>
      <c r="J10" s="172" t="s">
        <v>109</v>
      </c>
      <c r="K10" s="173"/>
      <c r="L10" s="174"/>
      <c r="M10" s="172" t="s">
        <v>110</v>
      </c>
      <c r="N10" s="173"/>
      <c r="O10" s="174"/>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191</v>
      </c>
      <c r="D12" s="162">
        <v>2375</v>
      </c>
      <c r="E12" s="159">
        <v>22</v>
      </c>
      <c r="F12" s="90">
        <f>E12/D12</f>
        <v>9.2631578947368429E-3</v>
      </c>
      <c r="G12" s="161">
        <v>1918</v>
      </c>
      <c r="H12" s="158">
        <v>9</v>
      </c>
      <c r="I12" s="90">
        <f>H12/G12</f>
        <v>4.6923879040667365E-3</v>
      </c>
      <c r="J12" s="147">
        <v>373</v>
      </c>
      <c r="K12" s="74">
        <v>18</v>
      </c>
      <c r="L12" s="90">
        <f>K12/J12</f>
        <v>4.8257372654155493E-2</v>
      </c>
      <c r="M12" s="94">
        <v>75</v>
      </c>
      <c r="N12" s="147">
        <v>5</v>
      </c>
      <c r="O12" s="90">
        <f>N12/M12</f>
        <v>6.6666666666666666E-2</v>
      </c>
      <c r="P12" s="11"/>
      <c r="Q12" s="63"/>
      <c r="R12" s="63"/>
    </row>
    <row r="13" spans="1:18" x14ac:dyDescent="0.3">
      <c r="A13" s="5" t="s">
        <v>89</v>
      </c>
      <c r="B13" s="83" t="s">
        <v>47</v>
      </c>
      <c r="C13" s="80">
        <v>25</v>
      </c>
      <c r="D13" s="69">
        <v>28</v>
      </c>
      <c r="E13" s="68">
        <v>0</v>
      </c>
      <c r="F13" s="90">
        <f>E13/D13</f>
        <v>0</v>
      </c>
      <c r="G13" s="86">
        <v>25</v>
      </c>
      <c r="H13" s="68">
        <v>0</v>
      </c>
      <c r="I13" s="90">
        <f>H13/G13</f>
        <v>0</v>
      </c>
      <c r="J13" s="95">
        <v>3</v>
      </c>
      <c r="K13" s="69">
        <v>0</v>
      </c>
      <c r="L13" s="90">
        <f>K13/J13</f>
        <v>0</v>
      </c>
      <c r="M13" s="95" t="s">
        <v>166</v>
      </c>
      <c r="N13" s="69" t="s">
        <v>166</v>
      </c>
      <c r="O13" s="90" t="s">
        <v>166</v>
      </c>
      <c r="P13" s="11"/>
      <c r="Q13" s="63"/>
      <c r="R13" s="63"/>
    </row>
    <row r="14" spans="1:18" x14ac:dyDescent="0.3">
      <c r="A14" s="5" t="s">
        <v>7</v>
      </c>
      <c r="B14" s="83" t="s">
        <v>45</v>
      </c>
      <c r="C14" s="80">
        <v>385</v>
      </c>
      <c r="D14" s="162">
        <v>2013</v>
      </c>
      <c r="E14" s="157">
        <v>40</v>
      </c>
      <c r="F14" s="90">
        <f t="shared" ref="F14:F24" si="0">E14/D14</f>
        <v>1.987083954297069E-2</v>
      </c>
      <c r="G14" s="162">
        <v>1386</v>
      </c>
      <c r="H14" s="157">
        <v>24</v>
      </c>
      <c r="I14" s="90">
        <f t="shared" ref="I14:I24" si="1">H14/G14</f>
        <v>1.7316017316017316E-2</v>
      </c>
      <c r="J14" s="162">
        <v>530</v>
      </c>
      <c r="K14" s="157">
        <v>15</v>
      </c>
      <c r="L14" s="90">
        <f t="shared" ref="L14:L24" si="2">K14/J14</f>
        <v>2.8301886792452831E-2</v>
      </c>
      <c r="M14" s="162">
        <v>97</v>
      </c>
      <c r="N14" s="157">
        <v>1</v>
      </c>
      <c r="O14" s="90">
        <f t="shared" ref="O14:O22" si="3">N14/M14</f>
        <v>1.0309278350515464E-2</v>
      </c>
      <c r="P14" s="11"/>
      <c r="Q14" s="63"/>
      <c r="R14" s="63"/>
    </row>
    <row r="15" spans="1:18" ht="28.8" x14ac:dyDescent="0.3">
      <c r="A15" s="5" t="s">
        <v>106</v>
      </c>
      <c r="B15" s="83" t="s">
        <v>46</v>
      </c>
      <c r="C15" s="80">
        <v>59</v>
      </c>
      <c r="D15" s="68">
        <v>80</v>
      </c>
      <c r="E15" s="68">
        <v>28</v>
      </c>
      <c r="F15" s="90">
        <f t="shared" si="0"/>
        <v>0.35</v>
      </c>
      <c r="G15" s="86">
        <v>64</v>
      </c>
      <c r="H15" s="68">
        <v>24</v>
      </c>
      <c r="I15" s="90">
        <f t="shared" si="1"/>
        <v>0.375</v>
      </c>
      <c r="J15" s="86">
        <v>14</v>
      </c>
      <c r="K15" s="68">
        <v>4</v>
      </c>
      <c r="L15" s="90">
        <f t="shared" si="2"/>
        <v>0.2857142857142857</v>
      </c>
      <c r="M15" s="95">
        <v>2</v>
      </c>
      <c r="N15" s="69">
        <v>0</v>
      </c>
      <c r="O15" s="90">
        <f t="shared" si="3"/>
        <v>0</v>
      </c>
      <c r="P15" s="11"/>
      <c r="Q15" s="63"/>
      <c r="R15" s="63"/>
    </row>
    <row r="16" spans="1:18" x14ac:dyDescent="0.3">
      <c r="A16" s="5" t="s">
        <v>8</v>
      </c>
      <c r="B16" s="83" t="s">
        <v>52</v>
      </c>
      <c r="C16" s="80">
        <v>60</v>
      </c>
      <c r="D16" s="157">
        <v>497</v>
      </c>
      <c r="E16" s="158">
        <v>12</v>
      </c>
      <c r="F16" s="90">
        <f t="shared" si="0"/>
        <v>2.4144869215291749E-2</v>
      </c>
      <c r="G16" s="147">
        <v>95</v>
      </c>
      <c r="H16" s="68">
        <v>3</v>
      </c>
      <c r="I16" s="90">
        <f t="shared" si="1"/>
        <v>3.1578947368421054E-2</v>
      </c>
      <c r="J16" s="162">
        <v>380</v>
      </c>
      <c r="K16" s="157">
        <v>9</v>
      </c>
      <c r="L16" s="90">
        <f t="shared" si="2"/>
        <v>2.368421052631579E-2</v>
      </c>
      <c r="M16" s="160">
        <v>22</v>
      </c>
      <c r="N16" s="158">
        <v>0</v>
      </c>
      <c r="O16" s="90">
        <f t="shared" si="3"/>
        <v>0</v>
      </c>
      <c r="P16" s="11"/>
      <c r="Q16" s="63"/>
      <c r="R16" s="63"/>
    </row>
    <row r="17" spans="1:19" x14ac:dyDescent="0.3">
      <c r="A17" s="5" t="s">
        <v>90</v>
      </c>
      <c r="B17" s="83" t="s">
        <v>49</v>
      </c>
      <c r="C17" s="80">
        <v>24</v>
      </c>
      <c r="D17" s="70">
        <v>32</v>
      </c>
      <c r="E17" s="70">
        <v>5</v>
      </c>
      <c r="F17" s="90">
        <f t="shared" si="0"/>
        <v>0.15625</v>
      </c>
      <c r="G17" s="87">
        <v>23</v>
      </c>
      <c r="H17" s="70">
        <v>3</v>
      </c>
      <c r="I17" s="90">
        <f t="shared" si="1"/>
        <v>0.13043478260869565</v>
      </c>
      <c r="J17" s="87">
        <v>9</v>
      </c>
      <c r="K17" s="70">
        <v>2</v>
      </c>
      <c r="L17" s="90">
        <f t="shared" si="2"/>
        <v>0.22222222222222221</v>
      </c>
      <c r="M17" s="95" t="s">
        <v>166</v>
      </c>
      <c r="N17" s="69" t="s">
        <v>166</v>
      </c>
      <c r="O17" s="90" t="s">
        <v>166</v>
      </c>
      <c r="P17" s="11"/>
      <c r="Q17" s="63"/>
      <c r="R17" s="63"/>
    </row>
    <row r="18" spans="1:19" ht="28.8" x14ac:dyDescent="0.3">
      <c r="A18" s="5" t="s">
        <v>101</v>
      </c>
      <c r="B18" s="83" t="s">
        <v>24</v>
      </c>
      <c r="C18" s="81">
        <v>9</v>
      </c>
      <c r="D18" s="71">
        <v>11</v>
      </c>
      <c r="E18" s="71">
        <v>0</v>
      </c>
      <c r="F18" s="90">
        <f t="shared" si="0"/>
        <v>0</v>
      </c>
      <c r="G18" s="81" t="s">
        <v>166</v>
      </c>
      <c r="H18" s="71" t="s">
        <v>166</v>
      </c>
      <c r="I18" s="90" t="s">
        <v>166</v>
      </c>
      <c r="J18" s="81" t="s">
        <v>166</v>
      </c>
      <c r="K18" s="71" t="s">
        <v>166</v>
      </c>
      <c r="L18" s="90" t="s">
        <v>166</v>
      </c>
      <c r="M18" s="81">
        <v>11</v>
      </c>
      <c r="N18" s="71">
        <v>0</v>
      </c>
      <c r="O18" s="90">
        <f t="shared" si="3"/>
        <v>0</v>
      </c>
      <c r="P18" s="11"/>
      <c r="Q18" s="63"/>
      <c r="R18" s="63"/>
    </row>
    <row r="19" spans="1:19" ht="28.8" x14ac:dyDescent="0.3">
      <c r="A19" s="5" t="s">
        <v>102</v>
      </c>
      <c r="B19" s="83" t="s">
        <v>28</v>
      </c>
      <c r="C19" s="81">
        <v>14</v>
      </c>
      <c r="D19" s="71">
        <v>14</v>
      </c>
      <c r="E19" s="71">
        <v>0</v>
      </c>
      <c r="F19" s="90">
        <f t="shared" si="0"/>
        <v>0</v>
      </c>
      <c r="G19" s="81">
        <v>1</v>
      </c>
      <c r="H19" s="71">
        <v>0</v>
      </c>
      <c r="I19" s="90">
        <f t="shared" si="1"/>
        <v>0</v>
      </c>
      <c r="J19" s="81">
        <v>3</v>
      </c>
      <c r="K19" s="71">
        <v>0</v>
      </c>
      <c r="L19" s="90">
        <f t="shared" si="2"/>
        <v>0</v>
      </c>
      <c r="M19" s="81">
        <v>10</v>
      </c>
      <c r="N19" s="71">
        <v>0</v>
      </c>
      <c r="O19" s="90">
        <f t="shared" si="3"/>
        <v>0</v>
      </c>
      <c r="P19" s="11"/>
      <c r="Q19" s="63"/>
      <c r="R19" s="63"/>
    </row>
    <row r="20" spans="1:19" ht="28.8" x14ac:dyDescent="0.3">
      <c r="A20" s="5" t="s">
        <v>103</v>
      </c>
      <c r="B20" s="83" t="s">
        <v>26</v>
      </c>
      <c r="C20" s="81">
        <v>197</v>
      </c>
      <c r="D20" s="71">
        <v>229</v>
      </c>
      <c r="E20" s="71">
        <v>9</v>
      </c>
      <c r="F20" s="90">
        <f t="shared" si="0"/>
        <v>3.9301310043668124E-2</v>
      </c>
      <c r="G20" s="81">
        <v>3</v>
      </c>
      <c r="H20" s="71">
        <v>1</v>
      </c>
      <c r="I20" s="90">
        <f t="shared" si="1"/>
        <v>0.33333333333333331</v>
      </c>
      <c r="J20" s="81">
        <v>106</v>
      </c>
      <c r="K20" s="71">
        <v>5</v>
      </c>
      <c r="L20" s="90">
        <f t="shared" si="2"/>
        <v>4.716981132075472E-2</v>
      </c>
      <c r="M20" s="81">
        <v>120</v>
      </c>
      <c r="N20" s="71">
        <v>3</v>
      </c>
      <c r="O20" s="90">
        <f t="shared" si="3"/>
        <v>2.5000000000000001E-2</v>
      </c>
      <c r="P20" s="11"/>
      <c r="Q20" s="63"/>
      <c r="R20" s="63"/>
    </row>
    <row r="21" spans="1:19" ht="28.8" x14ac:dyDescent="0.3">
      <c r="A21" s="5" t="s">
        <v>104</v>
      </c>
      <c r="B21" s="83" t="s">
        <v>27</v>
      </c>
      <c r="C21" s="81">
        <v>22</v>
      </c>
      <c r="D21" s="71">
        <v>25</v>
      </c>
      <c r="E21" s="71">
        <v>6</v>
      </c>
      <c r="F21" s="90">
        <v>3.9301310043668124E-2</v>
      </c>
      <c r="G21" s="81">
        <v>1</v>
      </c>
      <c r="H21" s="71">
        <v>1</v>
      </c>
      <c r="I21" s="90">
        <f t="shared" si="1"/>
        <v>1</v>
      </c>
      <c r="J21" s="81">
        <v>9</v>
      </c>
      <c r="K21" s="71">
        <v>2</v>
      </c>
      <c r="L21" s="90">
        <f t="shared" si="2"/>
        <v>0.22222222222222221</v>
      </c>
      <c r="M21" s="81">
        <v>15</v>
      </c>
      <c r="N21" s="71">
        <v>3</v>
      </c>
      <c r="O21" s="90">
        <f t="shared" si="3"/>
        <v>0.2</v>
      </c>
      <c r="P21" s="56"/>
      <c r="Q21" s="63"/>
      <c r="R21" s="63"/>
    </row>
    <row r="22" spans="1:19" ht="43.2" x14ac:dyDescent="0.3">
      <c r="A22" s="5" t="s">
        <v>105</v>
      </c>
      <c r="B22" s="83" t="s">
        <v>29</v>
      </c>
      <c r="C22" s="81">
        <v>118</v>
      </c>
      <c r="D22" s="71">
        <v>133</v>
      </c>
      <c r="E22" s="71">
        <v>3</v>
      </c>
      <c r="F22" s="90">
        <f t="shared" si="0"/>
        <v>2.2556390977443608E-2</v>
      </c>
      <c r="G22" s="81">
        <v>2</v>
      </c>
      <c r="H22" s="71">
        <v>0</v>
      </c>
      <c r="I22" s="90">
        <f t="shared" si="1"/>
        <v>0</v>
      </c>
      <c r="J22" s="81">
        <v>63</v>
      </c>
      <c r="K22" s="71">
        <v>1</v>
      </c>
      <c r="L22" s="90">
        <f t="shared" si="2"/>
        <v>1.5873015873015872E-2</v>
      </c>
      <c r="M22" s="81">
        <v>68</v>
      </c>
      <c r="N22" s="71">
        <v>2</v>
      </c>
      <c r="O22" s="90">
        <f t="shared" si="3"/>
        <v>2.9411764705882353E-2</v>
      </c>
      <c r="P22" s="11"/>
      <c r="Q22" s="63"/>
      <c r="R22" s="63"/>
    </row>
    <row r="23" spans="1:19" ht="28.8" x14ac:dyDescent="0.3">
      <c r="A23" s="5" t="s">
        <v>113</v>
      </c>
      <c r="B23" s="83" t="s">
        <v>31</v>
      </c>
      <c r="C23" s="81">
        <v>2</v>
      </c>
      <c r="D23" s="71">
        <v>2</v>
      </c>
      <c r="E23" s="71">
        <v>0</v>
      </c>
      <c r="F23" s="90">
        <f t="shared" si="0"/>
        <v>0</v>
      </c>
      <c r="G23" s="81">
        <v>1</v>
      </c>
      <c r="H23" s="71">
        <v>0</v>
      </c>
      <c r="I23" s="90">
        <f t="shared" si="1"/>
        <v>0</v>
      </c>
      <c r="J23" s="81">
        <v>1</v>
      </c>
      <c r="K23" s="71">
        <v>0</v>
      </c>
      <c r="L23" s="90">
        <f t="shared" si="2"/>
        <v>0</v>
      </c>
      <c r="M23" s="81" t="s">
        <v>166</v>
      </c>
      <c r="N23" s="71" t="s">
        <v>166</v>
      </c>
      <c r="O23" s="90" t="s">
        <v>166</v>
      </c>
      <c r="P23" s="11"/>
      <c r="Q23" s="63"/>
      <c r="R23" s="63"/>
    </row>
    <row r="24" spans="1:19" ht="29.4" thickBot="1" x14ac:dyDescent="0.35">
      <c r="A24" s="5" t="s">
        <v>91</v>
      </c>
      <c r="B24" s="85" t="s">
        <v>23</v>
      </c>
      <c r="C24" s="81">
        <v>20</v>
      </c>
      <c r="D24" s="72">
        <v>25</v>
      </c>
      <c r="E24" s="72">
        <v>7</v>
      </c>
      <c r="F24" s="90">
        <f t="shared" si="0"/>
        <v>0.28000000000000003</v>
      </c>
      <c r="G24" s="84">
        <v>2</v>
      </c>
      <c r="H24" s="72">
        <v>0</v>
      </c>
      <c r="I24" s="90">
        <f t="shared" si="1"/>
        <v>0</v>
      </c>
      <c r="J24" s="84">
        <v>13</v>
      </c>
      <c r="K24" s="72">
        <v>3</v>
      </c>
      <c r="L24" s="90">
        <f t="shared" si="2"/>
        <v>0.23076923076923078</v>
      </c>
      <c r="M24" s="84">
        <v>10</v>
      </c>
      <c r="N24" s="72">
        <v>4</v>
      </c>
      <c r="O24" s="90">
        <f t="shared" ref="O24" si="4">N24/M24</f>
        <v>0.4</v>
      </c>
      <c r="P24" s="11"/>
      <c r="Q24" s="63"/>
      <c r="R24" s="63"/>
    </row>
    <row r="25" spans="1:19" ht="15" thickBot="1" x14ac:dyDescent="0.35">
      <c r="A25" s="16" t="s">
        <v>4</v>
      </c>
      <c r="B25" s="99"/>
      <c r="C25" s="100"/>
      <c r="D25" s="101">
        <f>SUM(D12:D24)</f>
        <v>5464</v>
      </c>
      <c r="E25" s="102">
        <f>SUM(E12:E24)</f>
        <v>132</v>
      </c>
      <c r="F25" s="109">
        <f>E25/D25</f>
        <v>2.4158125915080528E-2</v>
      </c>
      <c r="G25" s="108">
        <f>SUM(G12:G24)</f>
        <v>3521</v>
      </c>
      <c r="H25" s="102">
        <f>SUM(H12:H24)</f>
        <v>65</v>
      </c>
      <c r="I25" s="103">
        <f>H25/G25</f>
        <v>1.8460664583925021E-2</v>
      </c>
      <c r="J25" s="108">
        <f>SUM(J12:J24)</f>
        <v>1504</v>
      </c>
      <c r="K25" s="102">
        <f>SUM(K12:K24)</f>
        <v>59</v>
      </c>
      <c r="L25" s="103">
        <f>K25/J25</f>
        <v>3.9228723404255317E-2</v>
      </c>
      <c r="M25" s="108">
        <f>SUM(M12:M24)</f>
        <v>430</v>
      </c>
      <c r="N25" s="102">
        <f>SUM(N12:N24)</f>
        <v>18</v>
      </c>
      <c r="O25" s="103">
        <f>N25/M25</f>
        <v>4.1860465116279069E-2</v>
      </c>
      <c r="P25" s="11"/>
      <c r="Q25" s="63"/>
      <c r="R25" s="63"/>
    </row>
    <row r="26" spans="1:19" x14ac:dyDescent="0.3">
      <c r="A26" s="14" t="s">
        <v>10</v>
      </c>
      <c r="B26" s="83" t="s">
        <v>44</v>
      </c>
      <c r="C26" s="80">
        <v>41</v>
      </c>
      <c r="D26" s="164">
        <v>467</v>
      </c>
      <c r="E26" s="159">
        <v>0</v>
      </c>
      <c r="F26" s="90">
        <f>E26/D26</f>
        <v>0</v>
      </c>
      <c r="G26" s="164">
        <v>326</v>
      </c>
      <c r="H26" s="159">
        <v>0</v>
      </c>
      <c r="I26" s="90">
        <f>H26/G26</f>
        <v>0</v>
      </c>
      <c r="J26" s="166">
        <v>139</v>
      </c>
      <c r="K26" s="159">
        <v>0</v>
      </c>
      <c r="L26" s="90">
        <f>K26/J26</f>
        <v>0</v>
      </c>
      <c r="M26" s="162">
        <v>2</v>
      </c>
      <c r="N26" s="159">
        <v>0</v>
      </c>
      <c r="O26" s="90">
        <f>N26/M26</f>
        <v>0</v>
      </c>
      <c r="P26" s="10"/>
      <c r="Q26" s="63"/>
      <c r="R26" s="63"/>
      <c r="S26" s="9"/>
    </row>
    <row r="27" spans="1:19" x14ac:dyDescent="0.3">
      <c r="A27" s="5" t="s">
        <v>11</v>
      </c>
      <c r="B27" s="83" t="s">
        <v>121</v>
      </c>
      <c r="C27" s="80">
        <v>49</v>
      </c>
      <c r="D27" s="157">
        <v>356</v>
      </c>
      <c r="E27" s="68">
        <v>1</v>
      </c>
      <c r="F27" s="90">
        <f t="shared" ref="F27:F30" si="5">E27/D27</f>
        <v>2.8089887640449437E-3</v>
      </c>
      <c r="G27" s="160">
        <v>225</v>
      </c>
      <c r="H27" s="68">
        <v>1</v>
      </c>
      <c r="I27" s="90">
        <f t="shared" ref="I27:I28" si="6">H27/G27</f>
        <v>4.4444444444444444E-3</v>
      </c>
      <c r="J27" s="163">
        <v>122</v>
      </c>
      <c r="K27" s="68">
        <v>0</v>
      </c>
      <c r="L27" s="90">
        <f t="shared" ref="L27:L30" si="7">K27/J27</f>
        <v>0</v>
      </c>
      <c r="M27" s="86">
        <v>9</v>
      </c>
      <c r="N27" s="68">
        <v>0</v>
      </c>
      <c r="O27" s="90">
        <f>N27/M27</f>
        <v>0</v>
      </c>
      <c r="P27" s="10"/>
      <c r="Q27" s="63"/>
      <c r="R27" s="63"/>
      <c r="S27" s="9"/>
    </row>
    <row r="28" spans="1:19" x14ac:dyDescent="0.3">
      <c r="A28" s="5" t="s">
        <v>92</v>
      </c>
      <c r="B28" s="83" t="s">
        <v>51</v>
      </c>
      <c r="C28" s="80">
        <v>12</v>
      </c>
      <c r="D28" s="156">
        <v>23</v>
      </c>
      <c r="E28" s="147">
        <v>1</v>
      </c>
      <c r="F28" s="90">
        <f t="shared" si="5"/>
        <v>4.3478260869565216E-2</v>
      </c>
      <c r="G28" s="165">
        <v>21</v>
      </c>
      <c r="H28" s="157">
        <v>1</v>
      </c>
      <c r="I28" s="90">
        <f t="shared" si="6"/>
        <v>4.7619047619047616E-2</v>
      </c>
      <c r="J28" s="160">
        <v>2</v>
      </c>
      <c r="K28" s="68">
        <v>0</v>
      </c>
      <c r="L28" s="90">
        <f t="shared" si="7"/>
        <v>0</v>
      </c>
      <c r="M28" s="95" t="s">
        <v>166</v>
      </c>
      <c r="N28" s="69" t="s">
        <v>166</v>
      </c>
      <c r="O28" s="106" t="s">
        <v>166</v>
      </c>
      <c r="P28" s="11"/>
      <c r="Q28" s="63"/>
      <c r="R28" s="63"/>
      <c r="S28" s="9"/>
    </row>
    <row r="29" spans="1:19" ht="28.8" x14ac:dyDescent="0.3">
      <c r="A29" s="5" t="s">
        <v>9</v>
      </c>
      <c r="B29" s="83" t="s">
        <v>25</v>
      </c>
      <c r="C29" s="95">
        <v>4</v>
      </c>
      <c r="D29" s="69">
        <v>5</v>
      </c>
      <c r="E29" s="69">
        <v>0</v>
      </c>
      <c r="F29" s="90">
        <f t="shared" si="5"/>
        <v>0</v>
      </c>
      <c r="G29" s="95" t="s">
        <v>166</v>
      </c>
      <c r="H29" s="69" t="s">
        <v>166</v>
      </c>
      <c r="I29" s="96" t="s">
        <v>166</v>
      </c>
      <c r="J29" s="95" t="s">
        <v>166</v>
      </c>
      <c r="K29" s="69" t="s">
        <v>166</v>
      </c>
      <c r="L29" s="96" t="s">
        <v>166</v>
      </c>
      <c r="M29" s="69">
        <v>5</v>
      </c>
      <c r="N29" s="69">
        <v>0</v>
      </c>
      <c r="O29" s="90">
        <f t="shared" ref="O29:O30" si="8">N29/M29</f>
        <v>0</v>
      </c>
      <c r="P29" s="11"/>
      <c r="Q29" s="63"/>
      <c r="R29" s="63"/>
      <c r="S29" s="9"/>
    </row>
    <row r="30" spans="1:19" ht="58.2" thickBot="1" x14ac:dyDescent="0.35">
      <c r="A30" s="5" t="s">
        <v>12</v>
      </c>
      <c r="B30" s="85" t="s">
        <v>30</v>
      </c>
      <c r="C30" s="95">
        <v>46</v>
      </c>
      <c r="D30" s="105">
        <v>51</v>
      </c>
      <c r="E30" s="105">
        <v>0</v>
      </c>
      <c r="F30" s="90">
        <f t="shared" si="5"/>
        <v>0</v>
      </c>
      <c r="G30" s="110" t="s">
        <v>166</v>
      </c>
      <c r="H30" s="105" t="s">
        <v>166</v>
      </c>
      <c r="I30" s="111" t="s">
        <v>166</v>
      </c>
      <c r="J30" s="110">
        <v>35</v>
      </c>
      <c r="K30" s="105">
        <v>0</v>
      </c>
      <c r="L30" s="90">
        <f t="shared" si="7"/>
        <v>0</v>
      </c>
      <c r="M30" s="110">
        <v>16</v>
      </c>
      <c r="N30" s="105">
        <v>0</v>
      </c>
      <c r="O30" s="90">
        <f t="shared" si="8"/>
        <v>0</v>
      </c>
      <c r="P30" s="11"/>
      <c r="Q30" s="63"/>
      <c r="R30" s="63"/>
      <c r="S30" s="9"/>
    </row>
    <row r="31" spans="1:19" ht="15" thickBot="1" x14ac:dyDescent="0.35">
      <c r="A31" s="16" t="s">
        <v>5</v>
      </c>
      <c r="B31" s="97"/>
      <c r="C31" s="104"/>
      <c r="D31" s="101">
        <f>SUM(D26:D30)</f>
        <v>902</v>
      </c>
      <c r="E31" s="102">
        <f>SUM(E26:E30)</f>
        <v>2</v>
      </c>
      <c r="F31" s="109">
        <f>E31/D31</f>
        <v>2.2172949002217295E-3</v>
      </c>
      <c r="G31" s="108">
        <f>SUM(G26:G28)</f>
        <v>572</v>
      </c>
      <c r="H31" s="102">
        <f>SUM(H26:H28)</f>
        <v>2</v>
      </c>
      <c r="I31" s="103">
        <f>H31/G31</f>
        <v>3.4965034965034965E-3</v>
      </c>
      <c r="J31" s="108">
        <f>SUM(J26:J28)</f>
        <v>263</v>
      </c>
      <c r="K31" s="102">
        <f>SUM(K26:K28)</f>
        <v>0</v>
      </c>
      <c r="L31" s="103">
        <f t="shared" ref="L31" si="9">K31/J31</f>
        <v>0</v>
      </c>
      <c r="M31" s="108">
        <f>SUM(M26:M27)</f>
        <v>11</v>
      </c>
      <c r="N31" s="102">
        <f>SUM(N26:N27)</f>
        <v>0</v>
      </c>
      <c r="O31" s="103">
        <f>N31/M31</f>
        <v>0</v>
      </c>
      <c r="P31" s="11"/>
      <c r="Q31" s="63"/>
      <c r="R31" s="63"/>
    </row>
    <row r="32" spans="1:19" ht="83.4" customHeight="1" x14ac:dyDescent="0.3">
      <c r="A32" s="167" t="s">
        <v>180</v>
      </c>
      <c r="B32" s="167"/>
      <c r="C32" s="168"/>
      <c r="D32" s="168"/>
      <c r="E32" s="168"/>
      <c r="F32" s="168"/>
      <c r="G32" s="168"/>
      <c r="H32" s="168"/>
      <c r="I32" s="168"/>
      <c r="J32" s="168"/>
      <c r="K32" s="168"/>
      <c r="L32" s="168"/>
      <c r="M32" s="168"/>
      <c r="N32" s="168"/>
      <c r="O32" s="168"/>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9" t="s">
        <v>16</v>
      </c>
      <c r="D35" s="170"/>
      <c r="E35" s="170"/>
      <c r="F35" s="170"/>
      <c r="G35" s="170"/>
      <c r="H35" s="170"/>
      <c r="I35" s="170"/>
      <c r="J35" s="170"/>
      <c r="K35" s="170"/>
      <c r="L35" s="170"/>
      <c r="M35" s="170"/>
      <c r="N35" s="170"/>
      <c r="O35" s="171"/>
    </row>
    <row r="36" spans="1:18" ht="14.4" customHeight="1" x14ac:dyDescent="0.3">
      <c r="A36" s="27"/>
      <c r="B36" s="43"/>
      <c r="C36" s="172" t="s">
        <v>15</v>
      </c>
      <c r="D36" s="173"/>
      <c r="E36" s="173"/>
      <c r="F36" s="174"/>
      <c r="G36" s="172" t="s">
        <v>108</v>
      </c>
      <c r="H36" s="173"/>
      <c r="I36" s="174"/>
      <c r="J36" s="172" t="s">
        <v>109</v>
      </c>
      <c r="K36" s="173"/>
      <c r="L36" s="174"/>
      <c r="M36" s="172" t="s">
        <v>110</v>
      </c>
      <c r="N36" s="173"/>
      <c r="O36" s="174"/>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150" t="s">
        <v>166</v>
      </c>
      <c r="D38" s="73" t="s">
        <v>166</v>
      </c>
      <c r="E38" s="74" t="s">
        <v>166</v>
      </c>
      <c r="F38" s="90" t="s">
        <v>166</v>
      </c>
      <c r="G38" s="88" t="s">
        <v>166</v>
      </c>
      <c r="H38" s="74" t="s">
        <v>166</v>
      </c>
      <c r="I38" s="90" t="s">
        <v>166</v>
      </c>
      <c r="J38" s="94" t="s">
        <v>166</v>
      </c>
      <c r="K38" s="74" t="s">
        <v>166</v>
      </c>
      <c r="L38" s="90" t="s">
        <v>166</v>
      </c>
      <c r="M38" s="94" t="s">
        <v>166</v>
      </c>
      <c r="N38" s="74" t="s">
        <v>166</v>
      </c>
      <c r="O38" s="90" t="s">
        <v>166</v>
      </c>
      <c r="P38" s="11"/>
      <c r="Q38" s="63"/>
      <c r="R38" s="63"/>
    </row>
    <row r="39" spans="1:18" x14ac:dyDescent="0.3">
      <c r="A39" s="5" t="s">
        <v>89</v>
      </c>
      <c r="B39" s="83" t="s">
        <v>47</v>
      </c>
      <c r="C39" s="80" t="s">
        <v>166</v>
      </c>
      <c r="D39" s="68" t="s">
        <v>166</v>
      </c>
      <c r="E39" s="68" t="s">
        <v>166</v>
      </c>
      <c r="F39" s="91" t="s">
        <v>166</v>
      </c>
      <c r="G39" s="86" t="s">
        <v>166</v>
      </c>
      <c r="H39" s="68" t="s">
        <v>166</v>
      </c>
      <c r="I39" s="91" t="s">
        <v>166</v>
      </c>
      <c r="J39" s="95" t="s">
        <v>166</v>
      </c>
      <c r="K39" s="69" t="s">
        <v>166</v>
      </c>
      <c r="L39" s="96" t="s">
        <v>166</v>
      </c>
      <c r="M39" s="95" t="s">
        <v>166</v>
      </c>
      <c r="N39" s="69" t="s">
        <v>166</v>
      </c>
      <c r="O39" s="96" t="s">
        <v>166</v>
      </c>
      <c r="P39" s="11"/>
      <c r="Q39" s="63"/>
      <c r="R39" s="63"/>
    </row>
    <row r="40" spans="1:18" x14ac:dyDescent="0.3">
      <c r="A40" s="5" t="s">
        <v>7</v>
      </c>
      <c r="B40" s="83" t="s">
        <v>45</v>
      </c>
      <c r="C40" s="80" t="s">
        <v>166</v>
      </c>
      <c r="D40" s="38" t="s">
        <v>166</v>
      </c>
      <c r="E40" s="68" t="s">
        <v>166</v>
      </c>
      <c r="F40" s="91" t="s">
        <v>166</v>
      </c>
      <c r="G40" s="66" t="s">
        <v>166</v>
      </c>
      <c r="H40" s="68" t="s">
        <v>166</v>
      </c>
      <c r="I40" s="91" t="s">
        <v>166</v>
      </c>
      <c r="J40" s="86" t="s">
        <v>166</v>
      </c>
      <c r="K40" s="68" t="s">
        <v>166</v>
      </c>
      <c r="L40" s="91" t="s">
        <v>166</v>
      </c>
      <c r="M40" s="86" t="s">
        <v>166</v>
      </c>
      <c r="N40" s="68" t="s">
        <v>166</v>
      </c>
      <c r="O40" s="91" t="s">
        <v>166</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t="s">
        <v>166</v>
      </c>
      <c r="D42" s="68" t="s">
        <v>166</v>
      </c>
      <c r="E42" s="68" t="s">
        <v>166</v>
      </c>
      <c r="F42" s="91" t="s">
        <v>166</v>
      </c>
      <c r="G42" s="86" t="s">
        <v>166</v>
      </c>
      <c r="H42" s="68" t="s">
        <v>166</v>
      </c>
      <c r="I42" s="91" t="s">
        <v>166</v>
      </c>
      <c r="J42" s="86" t="s">
        <v>166</v>
      </c>
      <c r="K42" s="68" t="s">
        <v>166</v>
      </c>
      <c r="L42" s="91" t="s">
        <v>166</v>
      </c>
      <c r="M42" s="86" t="s">
        <v>166</v>
      </c>
      <c r="N42" s="68" t="s">
        <v>166</v>
      </c>
      <c r="O42" s="91" t="s">
        <v>166</v>
      </c>
      <c r="P42" s="11"/>
      <c r="Q42" s="63"/>
      <c r="R42" s="63"/>
    </row>
    <row r="43" spans="1:18" x14ac:dyDescent="0.3">
      <c r="A43" s="5" t="s">
        <v>90</v>
      </c>
      <c r="B43" s="83" t="s">
        <v>49</v>
      </c>
      <c r="C43" s="80" t="s">
        <v>166</v>
      </c>
      <c r="D43" s="68" t="s">
        <v>166</v>
      </c>
      <c r="E43" s="68" t="s">
        <v>166</v>
      </c>
      <c r="F43" s="91" t="s">
        <v>166</v>
      </c>
      <c r="G43" s="86" t="s">
        <v>166</v>
      </c>
      <c r="H43" s="68" t="s">
        <v>166</v>
      </c>
      <c r="I43" s="91" t="s">
        <v>166</v>
      </c>
      <c r="J43" s="86" t="s">
        <v>166</v>
      </c>
      <c r="K43" s="68" t="s">
        <v>166</v>
      </c>
      <c r="L43" s="91" t="s">
        <v>166</v>
      </c>
      <c r="M43" s="95" t="s">
        <v>166</v>
      </c>
      <c r="N43" s="69" t="s">
        <v>166</v>
      </c>
      <c r="O43" s="91" t="s">
        <v>166</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t="s">
        <v>166</v>
      </c>
      <c r="D51" s="101" t="s">
        <v>166</v>
      </c>
      <c r="E51" s="102" t="s">
        <v>166</v>
      </c>
      <c r="F51" s="109" t="s">
        <v>166</v>
      </c>
      <c r="G51" s="108" t="s">
        <v>166</v>
      </c>
      <c r="H51" s="102" t="s">
        <v>166</v>
      </c>
      <c r="I51" s="103" t="s">
        <v>166</v>
      </c>
      <c r="J51" s="108" t="s">
        <v>166</v>
      </c>
      <c r="K51" s="102" t="s">
        <v>166</v>
      </c>
      <c r="L51" s="103" t="s">
        <v>166</v>
      </c>
      <c r="M51" s="108" t="s">
        <v>166</v>
      </c>
      <c r="N51" s="102" t="s">
        <v>166</v>
      </c>
      <c r="O51" s="103" t="s">
        <v>166</v>
      </c>
      <c r="P51" s="11"/>
      <c r="Q51" s="63"/>
      <c r="R51" s="63"/>
    </row>
    <row r="52" spans="1:19" x14ac:dyDescent="0.3">
      <c r="A52" s="14" t="s">
        <v>10</v>
      </c>
      <c r="B52" s="83" t="s">
        <v>44</v>
      </c>
      <c r="C52" s="80" t="s">
        <v>166</v>
      </c>
      <c r="D52" s="74" t="s">
        <v>166</v>
      </c>
      <c r="E52" s="74" t="s">
        <v>166</v>
      </c>
      <c r="F52" s="90" t="s">
        <v>166</v>
      </c>
      <c r="G52" s="94" t="s">
        <v>166</v>
      </c>
      <c r="H52" s="74" t="s">
        <v>166</v>
      </c>
      <c r="I52" s="90" t="s">
        <v>166</v>
      </c>
      <c r="J52" s="94" t="s">
        <v>166</v>
      </c>
      <c r="K52" s="74" t="s">
        <v>166</v>
      </c>
      <c r="L52" s="90" t="s">
        <v>166</v>
      </c>
      <c r="M52" s="94" t="s">
        <v>166</v>
      </c>
      <c r="N52" s="74" t="s">
        <v>166</v>
      </c>
      <c r="O52" s="90" t="s">
        <v>166</v>
      </c>
      <c r="P52" s="10"/>
      <c r="Q52" s="63"/>
      <c r="R52" s="63"/>
      <c r="S52" s="9"/>
    </row>
    <row r="53" spans="1:19" x14ac:dyDescent="0.3">
      <c r="A53" s="5" t="s">
        <v>11</v>
      </c>
      <c r="B53" s="83" t="s">
        <v>121</v>
      </c>
      <c r="C53" s="80" t="s">
        <v>166</v>
      </c>
      <c r="D53" s="68" t="s">
        <v>166</v>
      </c>
      <c r="E53" s="68" t="s">
        <v>166</v>
      </c>
      <c r="F53" s="91" t="s">
        <v>166</v>
      </c>
      <c r="G53" s="86" t="s">
        <v>166</v>
      </c>
      <c r="H53" s="68" t="s">
        <v>166</v>
      </c>
      <c r="I53" s="91" t="s">
        <v>166</v>
      </c>
      <c r="J53" s="86" t="s">
        <v>166</v>
      </c>
      <c r="K53" s="68" t="s">
        <v>166</v>
      </c>
      <c r="L53" s="91" t="s">
        <v>166</v>
      </c>
      <c r="M53" s="86" t="s">
        <v>166</v>
      </c>
      <c r="N53" s="68" t="s">
        <v>166</v>
      </c>
      <c r="O53" s="91" t="s">
        <v>166</v>
      </c>
      <c r="P53" s="10"/>
      <c r="Q53" s="63"/>
      <c r="R53" s="63"/>
      <c r="S53" s="9"/>
    </row>
    <row r="54" spans="1:19" x14ac:dyDescent="0.3">
      <c r="A54" s="5" t="s">
        <v>92</v>
      </c>
      <c r="B54" s="83" t="s">
        <v>51</v>
      </c>
      <c r="C54" s="80" t="s">
        <v>166</v>
      </c>
      <c r="D54" s="68" t="s">
        <v>166</v>
      </c>
      <c r="E54" s="68" t="s">
        <v>166</v>
      </c>
      <c r="F54" s="91" t="s">
        <v>166</v>
      </c>
      <c r="G54" s="86" t="s">
        <v>166</v>
      </c>
      <c r="H54" s="68" t="s">
        <v>166</v>
      </c>
      <c r="I54" s="91" t="s">
        <v>166</v>
      </c>
      <c r="J54" s="86" t="s">
        <v>166</v>
      </c>
      <c r="K54" s="68" t="s">
        <v>166</v>
      </c>
      <c r="L54" s="91" t="s">
        <v>166</v>
      </c>
      <c r="M54" s="95" t="s">
        <v>166</v>
      </c>
      <c r="N54" s="69" t="s">
        <v>166</v>
      </c>
      <c r="O54" s="106" t="s">
        <v>166</v>
      </c>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t="s">
        <v>166</v>
      </c>
      <c r="D57" s="101" t="s">
        <v>166</v>
      </c>
      <c r="E57" s="102" t="s">
        <v>166</v>
      </c>
      <c r="F57" s="109" t="s">
        <v>166</v>
      </c>
      <c r="G57" s="108" t="s">
        <v>166</v>
      </c>
      <c r="H57" s="102" t="s">
        <v>166</v>
      </c>
      <c r="I57" s="103" t="s">
        <v>166</v>
      </c>
      <c r="J57" s="108" t="s">
        <v>166</v>
      </c>
      <c r="K57" s="102" t="s">
        <v>166</v>
      </c>
      <c r="L57" s="103" t="s">
        <v>166</v>
      </c>
      <c r="M57" s="108" t="s">
        <v>166</v>
      </c>
      <c r="N57" s="102" t="s">
        <v>166</v>
      </c>
      <c r="O57" s="103" t="s">
        <v>166</v>
      </c>
      <c r="P57" s="11"/>
      <c r="Q57" s="63"/>
      <c r="R57" s="63"/>
    </row>
    <row r="58" spans="1:19" ht="83.4" customHeight="1" x14ac:dyDescent="0.3">
      <c r="A58" s="167" t="s">
        <v>180</v>
      </c>
      <c r="B58" s="167"/>
      <c r="C58" s="167"/>
      <c r="D58" s="167"/>
      <c r="E58" s="167"/>
      <c r="F58" s="167"/>
      <c r="G58" s="167"/>
      <c r="H58" s="167"/>
      <c r="I58" s="167"/>
      <c r="J58" s="167"/>
      <c r="K58" s="167"/>
      <c r="L58" s="167"/>
      <c r="M58" s="167"/>
      <c r="N58" s="167"/>
      <c r="O58" s="167"/>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9" t="s">
        <v>16</v>
      </c>
      <c r="D61" s="170"/>
      <c r="E61" s="170"/>
      <c r="F61" s="170"/>
      <c r="G61" s="170"/>
      <c r="H61" s="170"/>
      <c r="I61" s="170"/>
      <c r="J61" s="170"/>
      <c r="K61" s="170"/>
      <c r="L61" s="170"/>
      <c r="M61" s="170"/>
      <c r="N61" s="170"/>
      <c r="O61" s="171"/>
      <c r="Q61" s="63"/>
      <c r="R61" s="63"/>
    </row>
    <row r="62" spans="1:19" ht="14.4" customHeight="1" x14ac:dyDescent="0.3">
      <c r="A62" s="27"/>
      <c r="B62" s="43"/>
      <c r="C62" s="172" t="s">
        <v>15</v>
      </c>
      <c r="D62" s="173"/>
      <c r="E62" s="173"/>
      <c r="F62" s="174"/>
      <c r="G62" s="173" t="s">
        <v>108</v>
      </c>
      <c r="H62" s="173"/>
      <c r="I62" s="174"/>
      <c r="J62" s="172" t="s">
        <v>109</v>
      </c>
      <c r="K62" s="173"/>
      <c r="L62" s="174"/>
      <c r="M62" s="172" t="s">
        <v>110</v>
      </c>
      <c r="N62" s="173"/>
      <c r="O62" s="174"/>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v>6</v>
      </c>
      <c r="D64" s="113">
        <v>70</v>
      </c>
      <c r="E64" s="113">
        <v>2</v>
      </c>
      <c r="F64" s="119">
        <f t="shared" ref="F64" si="10">E64/D64</f>
        <v>2.8571428571428571E-2</v>
      </c>
      <c r="G64" s="122">
        <v>38</v>
      </c>
      <c r="H64" s="113">
        <v>0</v>
      </c>
      <c r="I64" s="119">
        <f t="shared" ref="I64" si="11">H64/G64</f>
        <v>0</v>
      </c>
      <c r="J64" s="122">
        <v>32</v>
      </c>
      <c r="K64" s="113">
        <v>2</v>
      </c>
      <c r="L64" s="119">
        <f t="shared" ref="L64" si="12">K64/J64</f>
        <v>6.25E-2</v>
      </c>
      <c r="M64" s="122" t="s">
        <v>166</v>
      </c>
      <c r="N64" s="113" t="s">
        <v>166</v>
      </c>
      <c r="O64" s="119" t="s">
        <v>166</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f>SUM(D64:D66)</f>
        <v>70</v>
      </c>
      <c r="E67" s="102">
        <f>SUM(E64:E66)</f>
        <v>2</v>
      </c>
      <c r="F67" s="109">
        <f>SUM(E67/D67)</f>
        <v>2.8571428571428571E-2</v>
      </c>
      <c r="G67" s="151">
        <f>SUM(G64:G66)</f>
        <v>38</v>
      </c>
      <c r="H67" s="152">
        <f>SUM(H64:H66)</f>
        <v>0</v>
      </c>
      <c r="I67" s="103">
        <f>H67/G67</f>
        <v>0</v>
      </c>
      <c r="J67" s="130">
        <f t="shared" ref="J67:K67" si="13">SUM(J64:J66)</f>
        <v>32</v>
      </c>
      <c r="K67" s="131">
        <f t="shared" si="13"/>
        <v>2</v>
      </c>
      <c r="L67" s="103">
        <f t="shared" ref="L67" si="14">K67/J67</f>
        <v>6.25E-2</v>
      </c>
      <c r="M67" s="130" t="s">
        <v>166</v>
      </c>
      <c r="N67" s="131" t="s">
        <v>166</v>
      </c>
      <c r="O67" s="103" t="s">
        <v>166</v>
      </c>
      <c r="Q67" s="63"/>
      <c r="R67" s="63"/>
    </row>
    <row r="68" spans="1:18" ht="28.8" x14ac:dyDescent="0.3">
      <c r="A68" s="5" t="s">
        <v>116</v>
      </c>
      <c r="B68" s="118" t="s">
        <v>67</v>
      </c>
      <c r="C68" s="129">
        <v>1</v>
      </c>
      <c r="D68" s="127">
        <v>8</v>
      </c>
      <c r="E68" s="127">
        <v>1</v>
      </c>
      <c r="F68" s="128" t="s">
        <v>166</v>
      </c>
      <c r="G68" s="129" t="s">
        <v>166</v>
      </c>
      <c r="H68" s="127" t="s">
        <v>166</v>
      </c>
      <c r="I68" s="128" t="s">
        <v>166</v>
      </c>
      <c r="J68" s="129">
        <v>8</v>
      </c>
      <c r="K68" s="127">
        <v>1</v>
      </c>
      <c r="L68" s="128" t="s">
        <v>166</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t="s">
        <v>166</v>
      </c>
      <c r="E70" s="102" t="s">
        <v>166</v>
      </c>
      <c r="F70" s="109" t="s">
        <v>166</v>
      </c>
      <c r="G70" s="130" t="s">
        <v>166</v>
      </c>
      <c r="H70" s="131" t="s">
        <v>166</v>
      </c>
      <c r="I70" s="103" t="s">
        <v>166</v>
      </c>
      <c r="J70" s="130" t="s">
        <v>166</v>
      </c>
      <c r="K70" s="131" t="s">
        <v>166</v>
      </c>
      <c r="L70" s="103" t="s">
        <v>166</v>
      </c>
      <c r="M70" s="130" t="s">
        <v>166</v>
      </c>
      <c r="N70" s="131" t="s">
        <v>166</v>
      </c>
      <c r="O70" s="103" t="s">
        <v>166</v>
      </c>
      <c r="P70" s="120"/>
      <c r="Q70" s="63"/>
      <c r="R70" s="63"/>
    </row>
    <row r="71" spans="1:18" ht="67.5" customHeight="1" x14ac:dyDescent="0.3">
      <c r="A71" s="167" t="s">
        <v>181</v>
      </c>
      <c r="B71" s="168"/>
      <c r="C71" s="168"/>
      <c r="D71" s="168"/>
      <c r="E71" s="168"/>
      <c r="F71" s="168"/>
      <c r="G71" s="168"/>
      <c r="H71" s="168"/>
      <c r="I71" s="168"/>
      <c r="J71" s="168"/>
      <c r="K71" s="168"/>
      <c r="L71" s="168"/>
      <c r="M71" s="168"/>
      <c r="N71" s="168"/>
      <c r="O71" s="168"/>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9" t="s">
        <v>16</v>
      </c>
      <c r="D74" s="170"/>
      <c r="E74" s="170"/>
      <c r="F74" s="170"/>
      <c r="G74" s="170"/>
      <c r="H74" s="170"/>
      <c r="I74" s="170"/>
      <c r="J74" s="170"/>
      <c r="K74" s="170"/>
      <c r="L74" s="170"/>
      <c r="M74" s="170"/>
      <c r="N74" s="170"/>
      <c r="O74" s="171"/>
      <c r="Q74" s="63"/>
      <c r="R74" s="63"/>
    </row>
    <row r="75" spans="1:18" ht="14.4" customHeight="1" x14ac:dyDescent="0.3">
      <c r="A75" s="27"/>
      <c r="B75" s="43"/>
      <c r="C75" s="172" t="s">
        <v>15</v>
      </c>
      <c r="D75" s="173"/>
      <c r="E75" s="173"/>
      <c r="F75" s="174"/>
      <c r="G75" s="173" t="s">
        <v>108</v>
      </c>
      <c r="H75" s="173"/>
      <c r="I75" s="174"/>
      <c r="J75" s="172" t="s">
        <v>109</v>
      </c>
      <c r="K75" s="173"/>
      <c r="L75" s="174"/>
      <c r="M75" s="172" t="s">
        <v>110</v>
      </c>
      <c r="N75" s="173"/>
      <c r="O75" s="174"/>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7" t="s">
        <v>181</v>
      </c>
      <c r="B84" s="167"/>
      <c r="C84" s="167"/>
      <c r="D84" s="167"/>
      <c r="E84" s="167"/>
      <c r="F84" s="167"/>
      <c r="G84" s="167"/>
      <c r="H84" s="167"/>
      <c r="I84" s="167"/>
      <c r="J84" s="167"/>
      <c r="K84" s="167"/>
      <c r="L84" s="167"/>
      <c r="M84" s="167"/>
      <c r="N84" s="167"/>
      <c r="O84" s="167"/>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5" t="s">
        <v>1</v>
      </c>
      <c r="D87" s="175"/>
      <c r="E87" s="175"/>
      <c r="F87" s="176"/>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12</v>
      </c>
      <c r="D89" s="57">
        <v>54</v>
      </c>
      <c r="E89" s="57">
        <v>2</v>
      </c>
      <c r="F89" s="47">
        <f>E89/D89</f>
        <v>3.7037037037037035E-2</v>
      </c>
      <c r="Q89" s="63"/>
      <c r="R89" s="63"/>
    </row>
    <row r="90" spans="1:18" ht="66.900000000000006" customHeight="1" x14ac:dyDescent="0.3">
      <c r="A90" s="167" t="s">
        <v>181</v>
      </c>
      <c r="B90" s="167"/>
      <c r="C90" s="167"/>
      <c r="D90" s="167"/>
      <c r="E90" s="167"/>
      <c r="F90" s="167"/>
      <c r="G90" s="168"/>
      <c r="H90" s="168"/>
      <c r="I90" s="168"/>
      <c r="J90" s="168"/>
      <c r="K90" s="168"/>
      <c r="L90" s="168"/>
      <c r="M90" s="168"/>
      <c r="N90" s="168"/>
      <c r="O90" s="168"/>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5" t="s">
        <v>1</v>
      </c>
      <c r="D93" s="175"/>
      <c r="E93" s="175"/>
      <c r="F93" s="176"/>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t="s">
        <v>166</v>
      </c>
      <c r="D95" s="57" t="s">
        <v>166</v>
      </c>
      <c r="E95" s="57" t="s">
        <v>166</v>
      </c>
      <c r="F95" s="47" t="s">
        <v>166</v>
      </c>
      <c r="Q95" s="63"/>
      <c r="R95" s="63"/>
    </row>
    <row r="96" spans="1:18" ht="66.900000000000006" customHeight="1" x14ac:dyDescent="0.3">
      <c r="A96" s="167" t="s">
        <v>181</v>
      </c>
      <c r="B96" s="167"/>
      <c r="C96" s="167"/>
      <c r="D96" s="167"/>
      <c r="E96" s="167"/>
      <c r="F96" s="167"/>
      <c r="G96" s="168"/>
      <c r="H96" s="168"/>
      <c r="I96" s="168"/>
      <c r="J96" s="168"/>
      <c r="K96" s="168"/>
      <c r="L96" s="168"/>
      <c r="M96" s="168"/>
      <c r="N96" s="168"/>
      <c r="O96" s="168"/>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9" t="s">
        <v>16</v>
      </c>
      <c r="D99" s="170"/>
      <c r="E99" s="170"/>
      <c r="F99" s="170"/>
      <c r="G99" s="170"/>
      <c r="H99" s="170"/>
      <c r="I99" s="170"/>
      <c r="J99" s="170"/>
      <c r="K99" s="170"/>
      <c r="L99" s="170"/>
      <c r="M99" s="170"/>
      <c r="N99" s="170"/>
      <c r="O99" s="171"/>
      <c r="Q99" s="63"/>
      <c r="R99" s="63"/>
    </row>
    <row r="100" spans="1:19" ht="14.4" customHeight="1" x14ac:dyDescent="0.3">
      <c r="A100" s="27"/>
      <c r="B100" s="43"/>
      <c r="C100" s="172" t="s">
        <v>15</v>
      </c>
      <c r="D100" s="173"/>
      <c r="E100" s="173"/>
      <c r="F100" s="174"/>
      <c r="G100" s="172" t="s">
        <v>108</v>
      </c>
      <c r="H100" s="173"/>
      <c r="I100" s="174"/>
      <c r="J100" s="172" t="s">
        <v>109</v>
      </c>
      <c r="K100" s="173"/>
      <c r="L100" s="174"/>
      <c r="M100" s="172" t="s">
        <v>110</v>
      </c>
      <c r="N100" s="173"/>
      <c r="O100" s="174"/>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7" t="s">
        <v>181</v>
      </c>
      <c r="B110" s="167"/>
      <c r="C110" s="167"/>
      <c r="D110" s="167"/>
      <c r="E110" s="167"/>
      <c r="F110" s="167"/>
      <c r="G110" s="167"/>
      <c r="H110" s="167"/>
      <c r="I110" s="167"/>
      <c r="J110" s="167"/>
      <c r="K110" s="167"/>
      <c r="L110" s="167"/>
      <c r="M110" s="167"/>
      <c r="N110" s="167"/>
      <c r="O110" s="167"/>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9" t="s">
        <v>16</v>
      </c>
      <c r="D113" s="170"/>
      <c r="E113" s="170"/>
      <c r="F113" s="170"/>
      <c r="G113" s="170"/>
      <c r="H113" s="170"/>
      <c r="I113" s="170"/>
      <c r="J113" s="170"/>
      <c r="K113" s="170"/>
      <c r="L113" s="170"/>
      <c r="M113" s="170"/>
      <c r="N113" s="170"/>
      <c r="O113" s="171"/>
      <c r="Q113" s="63"/>
      <c r="R113" s="63"/>
    </row>
    <row r="114" spans="1:19" ht="14.4" customHeight="1" x14ac:dyDescent="0.3">
      <c r="A114" s="27"/>
      <c r="B114" s="43"/>
      <c r="C114" s="172" t="s">
        <v>15</v>
      </c>
      <c r="D114" s="173"/>
      <c r="E114" s="173"/>
      <c r="F114" s="174"/>
      <c r="G114" s="172" t="s">
        <v>108</v>
      </c>
      <c r="H114" s="173"/>
      <c r="I114" s="174"/>
      <c r="J114" s="172" t="s">
        <v>109</v>
      </c>
      <c r="K114" s="173"/>
      <c r="L114" s="174"/>
      <c r="M114" s="172" t="s">
        <v>110</v>
      </c>
      <c r="N114" s="173"/>
      <c r="O114" s="174"/>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101</v>
      </c>
      <c r="D116" s="57">
        <v>247</v>
      </c>
      <c r="E116" s="57">
        <v>92</v>
      </c>
      <c r="F116" s="139">
        <f>E116/D116</f>
        <v>0.37246963562753038</v>
      </c>
      <c r="G116" s="60">
        <v>231</v>
      </c>
      <c r="H116" s="57">
        <v>87</v>
      </c>
      <c r="I116" s="139">
        <f t="shared" ref="I116:I123" si="15">H116/G116</f>
        <v>0.37662337662337664</v>
      </c>
      <c r="J116" s="60">
        <v>11</v>
      </c>
      <c r="K116" s="57">
        <v>4</v>
      </c>
      <c r="L116" s="145">
        <f t="shared" ref="L116:L123" si="16">K116/J116</f>
        <v>0.36363636363636365</v>
      </c>
      <c r="M116" s="60">
        <v>5</v>
      </c>
      <c r="N116" s="57">
        <v>1</v>
      </c>
      <c r="O116" s="139">
        <f t="shared" ref="O116:O123" si="17">N116/M116</f>
        <v>0.2</v>
      </c>
      <c r="P116" s="11"/>
      <c r="Q116" s="63"/>
      <c r="R116" s="63"/>
    </row>
    <row r="117" spans="1:19" x14ac:dyDescent="0.3">
      <c r="A117" s="5" t="s">
        <v>93</v>
      </c>
      <c r="B117" s="42" t="s">
        <v>58</v>
      </c>
      <c r="C117" s="36">
        <v>35</v>
      </c>
      <c r="D117" s="58">
        <v>116</v>
      </c>
      <c r="E117" s="58">
        <v>31</v>
      </c>
      <c r="F117" s="141">
        <f t="shared" ref="F117:F123" si="18">E117/D117</f>
        <v>0.26724137931034481</v>
      </c>
      <c r="G117" s="61">
        <v>87</v>
      </c>
      <c r="H117" s="58">
        <v>21</v>
      </c>
      <c r="I117" s="141">
        <f t="shared" si="15"/>
        <v>0.2413793103448276</v>
      </c>
      <c r="J117" s="61">
        <v>29</v>
      </c>
      <c r="K117" s="58">
        <v>10</v>
      </c>
      <c r="L117" s="143">
        <f t="shared" si="16"/>
        <v>0.34482758620689657</v>
      </c>
      <c r="M117" s="153" t="s">
        <v>166</v>
      </c>
      <c r="N117" s="154" t="s">
        <v>166</v>
      </c>
      <c r="O117" s="155" t="s">
        <v>166</v>
      </c>
      <c r="Q117" s="63"/>
      <c r="R117" s="63"/>
      <c r="S117" s="9"/>
    </row>
    <row r="118" spans="1:19" x14ac:dyDescent="0.3">
      <c r="A118" s="5" t="s">
        <v>97</v>
      </c>
      <c r="B118" s="42" t="s">
        <v>59</v>
      </c>
      <c r="C118" s="54">
        <v>103</v>
      </c>
      <c r="D118" s="58">
        <v>346</v>
      </c>
      <c r="E118" s="58">
        <v>157</v>
      </c>
      <c r="F118" s="142">
        <f t="shared" si="18"/>
        <v>0.45375722543352603</v>
      </c>
      <c r="G118" s="61">
        <v>112</v>
      </c>
      <c r="H118" s="58">
        <v>55</v>
      </c>
      <c r="I118" s="142">
        <f t="shared" si="15"/>
        <v>0.49107142857142855</v>
      </c>
      <c r="J118" s="144">
        <v>147</v>
      </c>
      <c r="K118" s="137">
        <v>61</v>
      </c>
      <c r="L118" s="141">
        <f t="shared" si="16"/>
        <v>0.41496598639455784</v>
      </c>
      <c r="M118" s="61">
        <v>87</v>
      </c>
      <c r="N118" s="58">
        <v>41</v>
      </c>
      <c r="O118" s="142">
        <f t="shared" si="17"/>
        <v>0.47126436781609193</v>
      </c>
      <c r="Q118" s="63"/>
      <c r="R118" s="63"/>
    </row>
    <row r="119" spans="1:19" x14ac:dyDescent="0.3">
      <c r="A119" s="5" t="s">
        <v>98</v>
      </c>
      <c r="B119" s="42" t="s">
        <v>60</v>
      </c>
      <c r="C119" s="54">
        <v>65</v>
      </c>
      <c r="D119" s="58">
        <v>141</v>
      </c>
      <c r="E119" s="58">
        <v>33</v>
      </c>
      <c r="F119" s="143">
        <f t="shared" si="18"/>
        <v>0.23404255319148937</v>
      </c>
      <c r="G119" s="61">
        <v>47</v>
      </c>
      <c r="H119" s="58">
        <v>11</v>
      </c>
      <c r="I119" s="143">
        <f t="shared" si="15"/>
        <v>0.23404255319148937</v>
      </c>
      <c r="J119" s="64">
        <v>74</v>
      </c>
      <c r="K119" s="58">
        <v>16</v>
      </c>
      <c r="L119" s="141">
        <f t="shared" si="16"/>
        <v>0.21621621621621623</v>
      </c>
      <c r="M119" s="61">
        <v>20</v>
      </c>
      <c r="N119" s="136">
        <v>6</v>
      </c>
      <c r="O119" s="146">
        <f t="shared" si="17"/>
        <v>0.3</v>
      </c>
      <c r="Q119" s="63"/>
      <c r="R119" s="63"/>
    </row>
    <row r="120" spans="1:19" x14ac:dyDescent="0.3">
      <c r="A120" s="5" t="s">
        <v>99</v>
      </c>
      <c r="B120" s="42" t="s">
        <v>61</v>
      </c>
      <c r="C120" s="36">
        <v>138</v>
      </c>
      <c r="D120" s="58">
        <v>340</v>
      </c>
      <c r="E120" s="58">
        <v>186</v>
      </c>
      <c r="F120" s="142">
        <f t="shared" si="18"/>
        <v>0.54705882352941182</v>
      </c>
      <c r="G120" s="61">
        <v>181</v>
      </c>
      <c r="H120" s="58">
        <v>118</v>
      </c>
      <c r="I120" s="141">
        <f t="shared" si="15"/>
        <v>0.65193370165745856</v>
      </c>
      <c r="J120" s="64">
        <v>77</v>
      </c>
      <c r="K120" s="58">
        <v>37</v>
      </c>
      <c r="L120" s="141">
        <f t="shared" si="16"/>
        <v>0.48051948051948051</v>
      </c>
      <c r="M120" s="61">
        <v>82</v>
      </c>
      <c r="N120" s="58">
        <v>31</v>
      </c>
      <c r="O120" s="143">
        <f t="shared" si="17"/>
        <v>0.37804878048780488</v>
      </c>
      <c r="Q120" s="63"/>
      <c r="R120" s="63"/>
    </row>
    <row r="121" spans="1:19" x14ac:dyDescent="0.3">
      <c r="A121" s="5" t="s">
        <v>100</v>
      </c>
      <c r="B121" s="42" t="s">
        <v>62</v>
      </c>
      <c r="C121" s="36">
        <v>79</v>
      </c>
      <c r="D121" s="58">
        <v>170</v>
      </c>
      <c r="E121" s="58">
        <v>92</v>
      </c>
      <c r="F121" s="143">
        <f t="shared" si="18"/>
        <v>0.54117647058823526</v>
      </c>
      <c r="G121" s="61">
        <v>90</v>
      </c>
      <c r="H121" s="58">
        <v>60</v>
      </c>
      <c r="I121" s="141">
        <f t="shared" si="15"/>
        <v>0.66666666666666663</v>
      </c>
      <c r="J121" s="61">
        <v>48</v>
      </c>
      <c r="K121" s="58">
        <v>21</v>
      </c>
      <c r="L121" s="142">
        <f t="shared" si="16"/>
        <v>0.4375</v>
      </c>
      <c r="M121" s="61">
        <v>32</v>
      </c>
      <c r="N121" s="58">
        <v>11</v>
      </c>
      <c r="O121" s="141">
        <f t="shared" si="17"/>
        <v>0.34375</v>
      </c>
      <c r="Q121" s="63"/>
      <c r="R121" s="63"/>
    </row>
    <row r="122" spans="1:19" x14ac:dyDescent="0.3">
      <c r="A122" s="5" t="s">
        <v>94</v>
      </c>
      <c r="B122" s="42" t="s">
        <v>63</v>
      </c>
      <c r="C122" s="36">
        <v>125</v>
      </c>
      <c r="D122" s="58">
        <v>312</v>
      </c>
      <c r="E122" s="58">
        <v>99</v>
      </c>
      <c r="F122" s="141">
        <f t="shared" si="18"/>
        <v>0.31730769230769229</v>
      </c>
      <c r="G122" s="61">
        <v>155</v>
      </c>
      <c r="H122" s="58">
        <v>48</v>
      </c>
      <c r="I122" s="142">
        <f t="shared" si="15"/>
        <v>0.30967741935483872</v>
      </c>
      <c r="J122" s="61">
        <v>103</v>
      </c>
      <c r="K122" s="58">
        <v>32</v>
      </c>
      <c r="L122" s="142">
        <f t="shared" si="16"/>
        <v>0.31067961165048541</v>
      </c>
      <c r="M122" s="61">
        <v>54</v>
      </c>
      <c r="N122" s="58">
        <v>19</v>
      </c>
      <c r="O122" s="141">
        <f t="shared" si="17"/>
        <v>0.35185185185185186</v>
      </c>
      <c r="Q122" s="63"/>
      <c r="R122" s="63"/>
    </row>
    <row r="123" spans="1:19" ht="15" thickBot="1" x14ac:dyDescent="0.35">
      <c r="A123" s="30" t="s">
        <v>95</v>
      </c>
      <c r="B123" s="49" t="s">
        <v>87</v>
      </c>
      <c r="C123" s="37">
        <v>37</v>
      </c>
      <c r="D123" s="59">
        <v>76</v>
      </c>
      <c r="E123" s="59">
        <v>23</v>
      </c>
      <c r="F123" s="140">
        <f t="shared" si="18"/>
        <v>0.30263157894736842</v>
      </c>
      <c r="G123" s="62">
        <v>3</v>
      </c>
      <c r="H123" s="59">
        <v>1</v>
      </c>
      <c r="I123" s="138">
        <f t="shared" si="15"/>
        <v>0.33333333333333331</v>
      </c>
      <c r="J123" s="62">
        <v>54</v>
      </c>
      <c r="K123" s="59">
        <v>13</v>
      </c>
      <c r="L123" s="138">
        <f t="shared" si="16"/>
        <v>0.24074074074074073</v>
      </c>
      <c r="M123" s="61">
        <v>19</v>
      </c>
      <c r="N123" s="58">
        <v>9</v>
      </c>
      <c r="O123" s="140">
        <f t="shared" si="17"/>
        <v>0.47368421052631576</v>
      </c>
      <c r="Q123" s="63"/>
      <c r="R123" s="63"/>
    </row>
    <row r="124" spans="1:19" ht="67.5" customHeight="1" x14ac:dyDescent="0.3">
      <c r="A124" s="167" t="s">
        <v>181</v>
      </c>
      <c r="B124" s="167"/>
      <c r="C124" s="167"/>
      <c r="D124" s="167"/>
      <c r="E124" s="167"/>
      <c r="F124" s="167"/>
      <c r="G124" s="167"/>
      <c r="H124" s="167"/>
      <c r="I124" s="167"/>
      <c r="J124" s="167"/>
      <c r="K124" s="167"/>
      <c r="L124" s="167"/>
      <c r="M124" s="167"/>
      <c r="N124" s="167"/>
      <c r="O124" s="167"/>
      <c r="Q124" s="63"/>
      <c r="R124" s="63"/>
    </row>
    <row r="125" spans="1:19" x14ac:dyDescent="0.3">
      <c r="A125" s="67"/>
    </row>
  </sheetData>
  <sheetProtection algorithmName="SHA-512" hashValue="Y5KWxPlRZH9d6WaFJ91ksykY2uGFcBJuvoGhnIUO51ZDgP7D0wgQcd/l6rEpVBjcPkAQEcI6w2Lo6p8WGxDnuQ==" saltValue="pAl89MhTqh35tiswXlq0Cg=="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7" t="s">
        <v>111</v>
      </c>
      <c r="B7" s="177"/>
      <c r="C7" s="177"/>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7" t="s">
        <v>111</v>
      </c>
      <c r="B10" s="177"/>
      <c r="C10" s="17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7" t="s">
        <v>79</v>
      </c>
      <c r="B13" s="177"/>
      <c r="C13" s="17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7" t="s">
        <v>79</v>
      </c>
      <c r="B16" s="177"/>
      <c r="C16" s="177"/>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7" t="s">
        <v>80</v>
      </c>
      <c r="B19" s="177"/>
      <c r="C19" s="177"/>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7" t="s">
        <v>80</v>
      </c>
      <c r="B22" s="177"/>
      <c r="C22" s="17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7" t="s">
        <v>112</v>
      </c>
      <c r="B25" s="177"/>
      <c r="C25" s="17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7" t="s">
        <v>112</v>
      </c>
      <c r="B28" s="177"/>
      <c r="C28" s="17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8" t="s">
        <v>179</v>
      </c>
      <c r="B30" s="178"/>
      <c r="C30" s="17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7" t="s">
        <v>125</v>
      </c>
      <c r="B38" s="177"/>
      <c r="C38" s="177"/>
      <c r="D38" s="29"/>
      <c r="E38" s="29"/>
      <c r="F38" s="29"/>
      <c r="G38" s="29"/>
      <c r="H38" s="29"/>
      <c r="I38" s="29"/>
      <c r="J38" s="29"/>
      <c r="K38" s="29"/>
    </row>
    <row r="39" spans="1:16384" x14ac:dyDescent="0.3">
      <c r="A39" s="177" t="s">
        <v>143</v>
      </c>
      <c r="B39" s="177"/>
      <c r="C39" s="177"/>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7" t="s">
        <v>74</v>
      </c>
      <c r="B45" s="177"/>
      <c r="C45" s="177"/>
    </row>
    <row r="46" spans="1:16384" x14ac:dyDescent="0.3">
      <c r="A46" s="8"/>
      <c r="B46" s="22"/>
      <c r="C46" s="22"/>
    </row>
    <row r="47" spans="1:16384" x14ac:dyDescent="0.3">
      <c r="A47" s="8" t="s">
        <v>71</v>
      </c>
    </row>
    <row r="48" spans="1:16384" ht="18.600000000000001" customHeight="1" x14ac:dyDescent="0.3">
      <c r="A48" s="177" t="s">
        <v>73</v>
      </c>
      <c r="B48" s="177"/>
      <c r="C48" s="177"/>
    </row>
    <row r="49" spans="1:3" x14ac:dyDescent="0.3">
      <c r="A49" s="8"/>
      <c r="B49" s="22"/>
      <c r="C49" s="22"/>
    </row>
    <row r="50" spans="1:3" x14ac:dyDescent="0.3">
      <c r="A50" s="8" t="s">
        <v>72</v>
      </c>
    </row>
    <row r="51" spans="1:3" ht="29.4" customHeight="1" x14ac:dyDescent="0.3">
      <c r="A51" s="177" t="s">
        <v>78</v>
      </c>
      <c r="B51" s="177"/>
      <c r="C51" s="177"/>
    </row>
    <row r="52" spans="1:3" x14ac:dyDescent="0.3">
      <c r="A52" s="8"/>
      <c r="B52" s="22"/>
      <c r="C52" s="22"/>
    </row>
    <row r="53" spans="1:3" x14ac:dyDescent="0.3">
      <c r="A53" s="8" t="s">
        <v>2</v>
      </c>
    </row>
    <row r="54" spans="1:3" ht="46.2" customHeight="1" x14ac:dyDescent="0.3">
      <c r="A54" s="177" t="s">
        <v>75</v>
      </c>
      <c r="B54" s="177"/>
      <c r="C54" s="177"/>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FY18_Q2</vt:lpstr>
      <vt:lpstr>Percent Positives - User Notes</vt:lpstr>
      <vt:lpstr>FY18_Q2!Print_Area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2020-04-24T18:13:38Z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